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7" activeTab="9"/>
  </bookViews>
  <sheets>
    <sheet name="一般公共预算收入表" sheetId="1" r:id="rId1"/>
    <sheet name="一般公共预算支出表" sheetId="2" r:id="rId2"/>
    <sheet name="一般公共预算支出分经济科目表" sheetId="3" r:id="rId3"/>
    <sheet name="一般公共预算本级支出表" sheetId="4" r:id="rId4"/>
    <sheet name="一般公共预算本级基本支出明细表" sheetId="5" r:id="rId5"/>
    <sheet name="一般公共预算本级基本支出分经济科目表" sheetId="6" r:id="rId6"/>
    <sheet name="2019-2020年一般债务和专项债务限额和余额表" sheetId="7" r:id="rId7"/>
    <sheet name="一般转移支付明细表" sheetId="8" r:id="rId8"/>
    <sheet name="税收返还收入明细" sheetId="9" r:id="rId9"/>
    <sheet name="一般公共预算专项转移支付明细" sheetId="10" r:id="rId10"/>
    <sheet name="Sheet1" sheetId="11" r:id="rId11"/>
  </sheets>
  <definedNames/>
  <calcPr fullCalcOnLoad="1"/>
</workbook>
</file>

<file path=xl/comments9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b/>
            <sz val="9"/>
            <rFont val="宋体"/>
            <family val="0"/>
          </rPr>
          <t xml:space="preserve">运财建[2019]105号确定基数
</t>
        </r>
      </text>
    </comment>
  </commentList>
</comments>
</file>

<file path=xl/sharedStrings.xml><?xml version="1.0" encoding="utf-8"?>
<sst xmlns="http://schemas.openxmlformats.org/spreadsheetml/2006/main" count="3932" uniqueCount="2758">
  <si>
    <t xml:space="preserve">  表三</t>
  </si>
  <si>
    <t>永济市2020年一般公共预算收入</t>
  </si>
  <si>
    <t>单位：万元</t>
  </si>
  <si>
    <t>收  入  项  目</t>
  </si>
  <si>
    <t>2020年预算数</t>
  </si>
  <si>
    <t>备    注</t>
  </si>
  <si>
    <t>税收收入</t>
  </si>
  <si>
    <t xml:space="preserve">  一、增值税</t>
  </si>
  <si>
    <t xml:space="preserve">  二、企业所得税</t>
  </si>
  <si>
    <t xml:space="preserve">  三、个人所得税</t>
  </si>
  <si>
    <t xml:space="preserve">  四、资源税</t>
  </si>
  <si>
    <t xml:space="preserve">  五、城市维护建设税</t>
  </si>
  <si>
    <t xml:space="preserve">  六、房产税</t>
  </si>
  <si>
    <t xml:space="preserve">  七、印花税</t>
  </si>
  <si>
    <t xml:space="preserve">  八、城镇土地使用税</t>
  </si>
  <si>
    <t xml:space="preserve">  九、土地增值税</t>
  </si>
  <si>
    <t xml:space="preserve">  十、车船税</t>
  </si>
  <si>
    <t xml:space="preserve">  十一、耕地占用税</t>
  </si>
  <si>
    <t xml:space="preserve">  十二、契税</t>
  </si>
  <si>
    <t xml:space="preserve">  十三、环境保护税</t>
  </si>
  <si>
    <t xml:space="preserve">  十四、其他税收收入</t>
  </si>
  <si>
    <t>非税收入</t>
  </si>
  <si>
    <t xml:space="preserve">  十五、专项收入</t>
  </si>
  <si>
    <t xml:space="preserve">            其中：教育费附加收入</t>
  </si>
  <si>
    <t xml:space="preserve">          地方教育附加收入</t>
  </si>
  <si>
    <t xml:space="preserve">          残疾人就业保障金收入</t>
  </si>
  <si>
    <t xml:space="preserve">          教育资金收入</t>
  </si>
  <si>
    <t xml:space="preserve">          广告收入</t>
  </si>
  <si>
    <t xml:space="preserve">  十六、行政事业性收费收入</t>
  </si>
  <si>
    <t xml:space="preserve">  十七、罚没收入</t>
  </si>
  <si>
    <t xml:space="preserve">  十八、 国有资源（资产）有偿使用收入</t>
  </si>
  <si>
    <t xml:space="preserve">  十九、政府性住房基金收入</t>
  </si>
  <si>
    <t>一般公共预算收入合计</t>
  </si>
  <si>
    <t>表四</t>
  </si>
  <si>
    <t>永济市2020年一般公共预算支出</t>
  </si>
  <si>
    <t>项      目</t>
  </si>
  <si>
    <t>2019年
预算数</t>
  </si>
  <si>
    <r>
      <t>占</t>
    </r>
    <r>
      <rPr>
        <b/>
        <sz val="11"/>
        <color indexed="8"/>
        <rFont val="宋体"/>
        <family val="0"/>
      </rPr>
      <t>2019</t>
    </r>
    <r>
      <rPr>
        <b/>
        <sz val="11"/>
        <color indexed="8"/>
        <rFont val="宋体"/>
        <family val="0"/>
      </rPr>
      <t>年预算数</t>
    </r>
    <r>
      <rPr>
        <b/>
        <sz val="11"/>
        <color indexed="8"/>
        <rFont val="宋体"/>
        <family val="0"/>
      </rPr>
      <t>%</t>
    </r>
  </si>
  <si>
    <t>当年财力</t>
  </si>
  <si>
    <t>提前下达专项转移支付</t>
  </si>
  <si>
    <t>上年
结转</t>
  </si>
  <si>
    <t>债劵
资金</t>
  </si>
  <si>
    <t>合计</t>
  </si>
  <si>
    <t>一、一般公共服务支出</t>
  </si>
  <si>
    <t xml:space="preserve">  人大事务</t>
  </si>
  <si>
    <t xml:space="preserve">    行政运行</t>
  </si>
  <si>
    <t xml:space="preserve">    人大会议</t>
  </si>
  <si>
    <t xml:space="preserve">  政协事务</t>
  </si>
  <si>
    <t xml:space="preserve">    政协会议</t>
  </si>
  <si>
    <t xml:space="preserve">  政府办公厅（室）及相关机构事务</t>
  </si>
  <si>
    <t xml:space="preserve">    一般行政管理事务</t>
  </si>
  <si>
    <t xml:space="preserve">    信访事务</t>
  </si>
  <si>
    <t xml:space="preserve"> </t>
  </si>
  <si>
    <t xml:space="preserve">    事业运行</t>
  </si>
  <si>
    <t>主要是增加智慧城市运营费和云数据中心、专线购买服务费500万元</t>
  </si>
  <si>
    <t xml:space="preserve">    其他政府办公厅（室）及相关机构事务支出</t>
  </si>
  <si>
    <t xml:space="preserve">  发展与改革事务</t>
  </si>
  <si>
    <t>主要是增加社会信用体系建设平台经费150万元</t>
  </si>
  <si>
    <t xml:space="preserve">  统计信息事务</t>
  </si>
  <si>
    <t xml:space="preserve">    专项普查活动</t>
  </si>
  <si>
    <t>主要是增加第七次全国人口普查经费175.9万元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</si>
  <si>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</si>
  <si>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</si>
  <si>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</si>
  <si>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</si>
  <si>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税收事务</t>
  </si>
  <si>
    <t xml:space="preserve">    代扣代收代征税款手续费</t>
  </si>
  <si>
    <t xml:space="preserve">  审计事务</t>
  </si>
  <si>
    <t xml:space="preserve">  人力资源事务</t>
  </si>
  <si>
    <t xml:space="preserve">    引进人才费用</t>
  </si>
  <si>
    <t xml:space="preserve">  纪检监察事务</t>
  </si>
  <si>
    <t>主要是增加纪委监委办案基地业务用房109.5万元、办公基地谈话区装修195万元</t>
  </si>
  <si>
    <t xml:space="preserve">  商贸事务</t>
  </si>
  <si>
    <t xml:space="preserve">    招商引资</t>
  </si>
  <si>
    <t>主要是增加招商引资经费300万元</t>
  </si>
  <si>
    <t xml:space="preserve">  档案事务</t>
  </si>
  <si>
    <t xml:space="preserve">    档案馆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</si>
  <si>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</si>
  <si>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</si>
  <si>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</si>
  <si>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</si>
  <si>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>主要是增加城西街道“雪亮工程”试点项目建设资金297万元</t>
  </si>
  <si>
    <t xml:space="preserve">    机关服务</t>
  </si>
  <si>
    <t xml:space="preserve">    专项业务</t>
  </si>
  <si>
    <t>主要是增加机关事务局人员经费500万元、公用及专项593.4万元</t>
  </si>
  <si>
    <t xml:space="preserve">  组织事务</t>
  </si>
  <si>
    <t>主要是增加提升改造虞临永支部经费100万元</t>
  </si>
  <si>
    <t xml:space="preserve">    公务员事务</t>
  </si>
  <si>
    <t/>
  </si>
  <si>
    <t xml:space="preserve">    其他组织事务支出</t>
  </si>
  <si>
    <t xml:space="preserve">  宣传事务</t>
  </si>
  <si>
    <t>主要是增加融媒体建设资金500万元、文明城市创建经费50万元</t>
  </si>
  <si>
    <t xml:space="preserve">  统战事务</t>
  </si>
  <si>
    <t xml:space="preserve">    宗教事务</t>
  </si>
  <si>
    <t xml:space="preserve">  市场监督管理事务</t>
  </si>
  <si>
    <t xml:space="preserve">    市场主体管理</t>
  </si>
  <si>
    <t xml:space="preserve">  其他一般公共服务支出</t>
  </si>
  <si>
    <t xml:space="preserve">    其他一般公共服务支出</t>
  </si>
  <si>
    <t>二、公共安全支出</t>
  </si>
  <si>
    <t xml:space="preserve">  武装警察部队</t>
  </si>
  <si>
    <t xml:space="preserve">    武装警察部队</t>
  </si>
  <si>
    <t xml:space="preserve">  公安</t>
  </si>
  <si>
    <t>主要是增加三个派出所建设资金406万元、禁毒教育基地资金90万元、车辆更新60万元等</t>
  </si>
  <si>
    <t xml:space="preserve">    执法办案</t>
  </si>
  <si>
    <t xml:space="preserve">  法院</t>
  </si>
  <si>
    <t xml:space="preserve">    “两庭”建设</t>
  </si>
  <si>
    <t xml:space="preserve">  司法</t>
  </si>
  <si>
    <t>三、教育支出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</si>
  <si>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</si>
  <si>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</si>
  <si>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</si>
  <si>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</si>
  <si>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</si>
  <si>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</si>
  <si>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</si>
  <si>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化解普通高中债务支出</t>
  </si>
  <si>
    <t xml:space="preserve">    其他普通教育支出</t>
  </si>
  <si>
    <t xml:space="preserve">  职业教育</t>
  </si>
  <si>
    <t xml:space="preserve">    中等职业教育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</si>
  <si>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</si>
  <si>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</si>
  <si>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</si>
  <si>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</si>
  <si>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</si>
  <si>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</si>
  <si>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</si>
  <si>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</si>
  <si>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</si>
  <si>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>主要是部分学校增加校园提升改造资金</t>
  </si>
  <si>
    <t xml:space="preserve">  其他教育支出</t>
  </si>
  <si>
    <t>四、科学技术支出</t>
  </si>
  <si>
    <t xml:space="preserve">  科学技术管理事务</t>
  </si>
  <si>
    <t xml:space="preserve">  技术研究与开发</t>
  </si>
  <si>
    <t xml:space="preserve">    其他技术研究与开发支出</t>
  </si>
  <si>
    <t xml:space="preserve">  科学技术普及</t>
  </si>
  <si>
    <t xml:space="preserve">    科普活动</t>
  </si>
  <si>
    <t xml:space="preserve">  其他科学技术支出</t>
  </si>
  <si>
    <t xml:space="preserve">    其他科学技术支出</t>
  </si>
  <si>
    <t>五、文化旅游体育与传媒支出</t>
  </si>
  <si>
    <t xml:space="preserve">  文化和旅游</t>
  </si>
  <si>
    <t xml:space="preserve">    图书馆</t>
  </si>
  <si>
    <t xml:space="preserve">    文化展示及纪念机构</t>
  </si>
  <si>
    <t>主要是增加舜都文化中心工程款1194.2万元</t>
  </si>
  <si>
    <t xml:space="preserve">    艺术表演团体</t>
  </si>
  <si>
    <t xml:space="preserve">    群众文化</t>
  </si>
  <si>
    <t xml:space="preserve">    文化和旅游市场管理</t>
  </si>
  <si>
    <t xml:space="preserve">    旅游宣传</t>
  </si>
  <si>
    <t>主要是全域旅游创建经费增加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</si>
  <si>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</si>
  <si>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</si>
  <si>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</si>
  <si>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</si>
  <si>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>主要是增加提前下达文物保护专项资金2117万元</t>
  </si>
  <si>
    <t xml:space="preserve">    博物馆</t>
  </si>
  <si>
    <t xml:space="preserve">    历史名城与古迹</t>
  </si>
  <si>
    <t xml:space="preserve">  体育</t>
  </si>
  <si>
    <t xml:space="preserve">    体育场馆</t>
  </si>
  <si>
    <t>主要是增加体育场馆建设相关费用825万元、公共足球场建设费用450万元</t>
  </si>
  <si>
    <t xml:space="preserve">    群众体育</t>
  </si>
  <si>
    <t xml:space="preserve">    其他体育支出</t>
  </si>
  <si>
    <t xml:space="preserve">  新闻出版电影</t>
  </si>
  <si>
    <t xml:space="preserve">    出版发行</t>
  </si>
  <si>
    <t>主要是增加央视网《中国质造》永济节目推送推广服务费用200万元</t>
  </si>
  <si>
    <t xml:space="preserve">    其他新闻出版电影支出</t>
  </si>
  <si>
    <t xml:space="preserve">  广播电视</t>
  </si>
  <si>
    <t xml:space="preserve">    电视</t>
  </si>
  <si>
    <t xml:space="preserve">    其他广播电视支出</t>
  </si>
  <si>
    <t xml:space="preserve">  其他文化旅游体育与传媒支出</t>
  </si>
  <si>
    <t xml:space="preserve">    文化产业发展专项支出</t>
  </si>
  <si>
    <t xml:space="preserve">    其他文化旅游体育与传媒支出</t>
  </si>
  <si>
    <t>六、社会保障和就业支出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</si>
  <si>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</si>
  <si>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</si>
  <si>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</si>
  <si>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行政区划和地名管理</t>
  </si>
  <si>
    <t xml:space="preserve">    基层政权建设和社区治理</t>
  </si>
  <si>
    <t>主要是增加社区运转经费269万元、关铝社区拖欠冬季取暖费200万元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</si>
  <si>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</si>
  <si>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</si>
  <si>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</si>
  <si>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</si>
  <si>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</si>
  <si>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机关事业单位职业年金缴费支出</t>
  </si>
  <si>
    <t xml:space="preserve">    对机关事业单位基本养老保险基金的补助</t>
  </si>
  <si>
    <t>主要增加提前下达专项资金及财政配套资金</t>
  </si>
  <si>
    <t xml:space="preserve">    其他行政事业单位离退休支出</t>
  </si>
  <si>
    <t>主要是按个人账户5%预计职业年金利息省级统筹增加1382万元</t>
  </si>
  <si>
    <t xml:space="preserve">  企业改革补助</t>
  </si>
  <si>
    <t xml:space="preserve">    企业关闭破产补助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</si>
  <si>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</si>
  <si>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</si>
  <si>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</si>
  <si>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</si>
  <si>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</si>
  <si>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</si>
  <si>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</si>
  <si>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</si>
  <si>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</si>
  <si>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>主要是增加退役士兵接续资金及保险595万元提前下达上级专项222万元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</si>
  <si>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</si>
  <si>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</si>
  <si>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</si>
  <si>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</si>
  <si>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</si>
  <si>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</si>
  <si>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</si>
  <si>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>老年日间照料中心运营资金227万元</t>
  </si>
  <si>
    <t xml:space="preserve">    殡葬</t>
  </si>
  <si>
    <t>主要是增加殡仪馆建设项目500万元</t>
  </si>
  <si>
    <t xml:space="preserve">    养老服务</t>
  </si>
  <si>
    <t>主要是民间非营利养老机构运营补贴</t>
  </si>
  <si>
    <t xml:space="preserve">  残疾人事业</t>
  </si>
  <si>
    <t xml:space="preserve">    残疾人康复</t>
  </si>
  <si>
    <t>主要是增加提前下达专项资金84万元</t>
  </si>
  <si>
    <t xml:space="preserve">    残疾人就业和扶贫</t>
  </si>
  <si>
    <t xml:space="preserve">    残疾人生活和护理补贴</t>
  </si>
  <si>
    <t xml:space="preserve">    其他残疾人事业支出</t>
  </si>
  <si>
    <t>主要是增加残疾人就业、服务、建设、运行费及贫困残疾人补助等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</si>
  <si>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</si>
  <si>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</si>
  <si>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</si>
  <si>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</si>
  <si>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</si>
  <si>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</si>
  <si>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</si>
  <si>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</si>
  <si>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</si>
  <si>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</si>
  <si>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</si>
  <si>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</si>
  <si>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>主要是机构改革转隶人员经费增加</t>
  </si>
  <si>
    <t xml:space="preserve">    拥军优属</t>
  </si>
  <si>
    <t xml:space="preserve">  其他社会保障和就业支出</t>
  </si>
  <si>
    <t>七、卫生健康支出</t>
  </si>
  <si>
    <t xml:space="preserve">  卫生健康管理事务</t>
  </si>
  <si>
    <t xml:space="preserve">    其他卫生健康管理事务支出</t>
  </si>
  <si>
    <t>提前下达的专项资金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</si>
  <si>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</si>
  <si>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</si>
  <si>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</si>
  <si>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</si>
  <si>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</si>
  <si>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</si>
  <si>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</si>
  <si>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</si>
  <si>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</si>
  <si>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</si>
  <si>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</si>
  <si>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</si>
  <si>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</si>
  <si>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</si>
  <si>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</si>
  <si>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</si>
  <si>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>主要是增加新型冠状病毒感染肺炎应急处置经费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</si>
  <si>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</si>
  <si>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</si>
  <si>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</si>
  <si>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</si>
  <si>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</si>
  <si>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</si>
  <si>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</si>
  <si>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</si>
  <si>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</si>
  <si>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</si>
  <si>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</si>
  <si>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</si>
  <si>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>主要是增加提前下达专项资金504万元</t>
  </si>
  <si>
    <t xml:space="preserve">  优抚对象医疗</t>
  </si>
  <si>
    <t xml:space="preserve">    优抚对象医疗补助</t>
  </si>
  <si>
    <t xml:space="preserve">  医疗保障管理事务</t>
  </si>
  <si>
    <t xml:space="preserve">  其他卫生健康支出</t>
  </si>
  <si>
    <t xml:space="preserve">    其他卫生健康支出</t>
  </si>
  <si>
    <t>八、节能环保支出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</si>
  <si>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</si>
  <si>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</si>
  <si>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</si>
  <si>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</si>
  <si>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</si>
  <si>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>主要是增加煤改电、煤改气-城区建筑节能改造项目县级配套资金3500万元及提前下达专项资金</t>
  </si>
  <si>
    <t xml:space="preserve">    水体</t>
  </si>
  <si>
    <t>主要是增加污水处理厂提升改造工程款2781万元及提前下达专项资金等</t>
  </si>
  <si>
    <t xml:space="preserve">  自然生态保护</t>
  </si>
  <si>
    <t xml:space="preserve">    其他自然生态保护支出</t>
  </si>
  <si>
    <t xml:space="preserve">  天然林保护</t>
  </si>
  <si>
    <t xml:space="preserve">    社会保险补助</t>
  </si>
  <si>
    <t xml:space="preserve">  退耕还林还草</t>
  </si>
  <si>
    <t xml:space="preserve">    退耕现金</t>
  </si>
  <si>
    <t xml:space="preserve">    其他退耕还林还草支出</t>
  </si>
  <si>
    <t xml:space="preserve">  能源节约利用</t>
  </si>
  <si>
    <t>主要是提前下达节能减排专项资金</t>
  </si>
  <si>
    <t xml:space="preserve">  能源管理事务</t>
  </si>
  <si>
    <t xml:space="preserve">  其他节能环保支出</t>
  </si>
  <si>
    <t>九、城乡社区支出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</si>
  <si>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</si>
  <si>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</si>
  <si>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</si>
  <si>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</si>
  <si>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  其他城乡社区管理事务支出</t>
  </si>
  <si>
    <t>主要是增加盾安供热亏损补贴200万元、2018-2019年供暖季居民额外气价补贴及工业气价196.1万元</t>
  </si>
  <si>
    <t xml:space="preserve">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</si>
  <si>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</si>
  <si>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</si>
  <si>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</si>
  <si>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>主要是增加城区及七镇生活垃圾收运系统建设项目3000万元、餐厨垃圾处理厂及粪便无害化处理厂建设项目2500万元</t>
  </si>
  <si>
    <t>十、农林水支出</t>
  </si>
  <si>
    <t xml:space="preserve">  农业农村</t>
  </si>
  <si>
    <t xml:space="preserve">    病虫害控制</t>
  </si>
  <si>
    <t>主要是增加提前下达的专项资金88万元</t>
  </si>
  <si>
    <t xml:space="preserve">    农业生产发展</t>
  </si>
  <si>
    <t xml:space="preserve">    农村社会事业</t>
  </si>
  <si>
    <t xml:space="preserve">    农村道路建设</t>
  </si>
  <si>
    <t xml:space="preserve">    对高校毕业生到基层任职补助</t>
  </si>
  <si>
    <t xml:space="preserve">    其他农业农村支出</t>
  </si>
  <si>
    <t>主要是增加提前下达的专项资金7720万元</t>
  </si>
  <si>
    <t xml:space="preserve">  林业和草原</t>
  </si>
  <si>
    <t xml:space="preserve">    事业机构</t>
  </si>
  <si>
    <t xml:space="preserve">    森林资源培育</t>
  </si>
  <si>
    <t>主要是增加提前下达专项资金560万元</t>
  </si>
  <si>
    <t xml:space="preserve">    森林生态效益补偿</t>
  </si>
  <si>
    <t xml:space="preserve">    林业草原防灾减灾</t>
  </si>
  <si>
    <t xml:space="preserve">    其他林业和草原支出</t>
  </si>
  <si>
    <t>主要是增加村庄绿化资金600万元</t>
  </si>
  <si>
    <t xml:space="preserve">  水利</t>
  </si>
  <si>
    <t xml:space="preserve">    水利行业业务管理</t>
  </si>
  <si>
    <t xml:space="preserve">    水利工程建设</t>
  </si>
  <si>
    <t xml:space="preserve">    水土保持</t>
  </si>
  <si>
    <t xml:space="preserve">    水资源节约管理与保护</t>
  </si>
  <si>
    <t>主要是增加提前下达的专项资金5000万元</t>
  </si>
  <si>
    <t xml:space="preserve">    防汛</t>
  </si>
  <si>
    <t xml:space="preserve">    水利建设征地及移民支出</t>
  </si>
  <si>
    <t xml:space="preserve">    农村人畜饮水</t>
  </si>
  <si>
    <t xml:space="preserve">    其他水利支出</t>
  </si>
  <si>
    <t xml:space="preserve">  扶贫</t>
  </si>
  <si>
    <t xml:space="preserve">    社会发展</t>
  </si>
  <si>
    <t xml:space="preserve">    扶贫事业机构</t>
  </si>
  <si>
    <t xml:space="preserve">    其他扶贫支出</t>
  </si>
  <si>
    <t>主要是增加提前下达扶贫专项资金709万元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</si>
  <si>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</si>
  <si>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</si>
  <si>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</si>
  <si>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</si>
  <si>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支持农村金融机构</t>
  </si>
  <si>
    <t>主要是提前下达专项资金</t>
  </si>
  <si>
    <t xml:space="preserve">    涉农贷款增量奖励</t>
  </si>
  <si>
    <t xml:space="preserve">    农业保险保费补贴</t>
  </si>
  <si>
    <t>主要是提前下达农业保费专项资金</t>
  </si>
  <si>
    <t>十一、交通运输支出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</si>
  <si>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</si>
  <si>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</si>
  <si>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</si>
  <si>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</si>
  <si>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其他公路水路运输支出</t>
  </si>
  <si>
    <t>主要是提前下达的专项资金</t>
  </si>
  <si>
    <t xml:space="preserve">  成品油价格改革对交通运输的补贴</t>
  </si>
  <si>
    <t xml:space="preserve">    对城市公交的补贴</t>
  </si>
  <si>
    <t xml:space="preserve">  车辆购置税支出</t>
  </si>
  <si>
    <t xml:space="preserve">    车辆购置税用于农村公路建设支出</t>
  </si>
  <si>
    <t xml:space="preserve">  其他交通运输支出</t>
  </si>
  <si>
    <t xml:space="preserve">    公共交通运营补助</t>
  </si>
  <si>
    <t>十二、资源勘探工业信息等支出</t>
  </si>
  <si>
    <t xml:space="preserve">  工业和信息产业监管</t>
  </si>
  <si>
    <t xml:space="preserve">    工业和信息产业支持</t>
  </si>
  <si>
    <t xml:space="preserve">  支持中小企业发展和管理支出</t>
  </si>
  <si>
    <t xml:space="preserve">    中小企业发展专项</t>
  </si>
  <si>
    <t>主要是增加产业扶持发展基金2000万元</t>
  </si>
  <si>
    <t xml:space="preserve">  其他资源勘探工业信息等支出</t>
  </si>
  <si>
    <t xml:space="preserve">    技术改造支出</t>
  </si>
  <si>
    <t>十三、商业服务业等支出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</si>
  <si>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</si>
  <si>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</si>
  <si>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</si>
  <si>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</si>
  <si>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十四、自然资源海洋气象等支出</t>
  </si>
  <si>
    <t xml:space="preserve">  自然资源事务</t>
  </si>
  <si>
    <t xml:space="preserve">    其他自然资源事务支出</t>
  </si>
  <si>
    <t xml:space="preserve">  气象事务</t>
  </si>
  <si>
    <t xml:space="preserve">    气象事业机构</t>
  </si>
  <si>
    <t>十五、住房保障支出</t>
  </si>
  <si>
    <t xml:space="preserve">  保障性安居工程支出</t>
  </si>
  <si>
    <t xml:space="preserve">    农村危房改造</t>
  </si>
  <si>
    <t xml:space="preserve">    保障性住房租金补贴</t>
  </si>
  <si>
    <t>十六、粮油物资储备支出</t>
  </si>
  <si>
    <t xml:space="preserve">  粮油事务</t>
  </si>
  <si>
    <t xml:space="preserve">    粮食专项业务活动</t>
  </si>
  <si>
    <t>十七、灾害防治及应急管理支出</t>
  </si>
  <si>
    <t xml:space="preserve">  应急管理事务</t>
  </si>
  <si>
    <t>主要是增加应急物资装备购置293万元、应急救援车辆13.4万元</t>
  </si>
  <si>
    <t xml:space="preserve">    安全监管</t>
  </si>
  <si>
    <t xml:space="preserve">  消防事务</t>
  </si>
  <si>
    <t xml:space="preserve">    消防应急救援</t>
  </si>
  <si>
    <t>主要是增加消防队购置抢险救援物资及消防经费110万元，增设、维修市政消火栓项目经费168万元</t>
  </si>
  <si>
    <t xml:space="preserve">  地震事务</t>
  </si>
  <si>
    <t xml:space="preserve">    地震事业机构</t>
  </si>
  <si>
    <t xml:space="preserve">  自然灾害救灾及恢复重建支出</t>
  </si>
  <si>
    <t xml:space="preserve">    地方自然灾害生活补助</t>
  </si>
  <si>
    <t>十八、预备费</t>
  </si>
  <si>
    <t>十九、债务付息支出</t>
  </si>
  <si>
    <t xml:space="preserve">  地方政府一般债务付息支出</t>
  </si>
  <si>
    <t xml:space="preserve">    地方政府一般债券付息支出</t>
  </si>
  <si>
    <t>二十、债务发行费用支出</t>
  </si>
  <si>
    <t xml:space="preserve">  地方政府一般债务发行费用支出</t>
  </si>
  <si>
    <t>二十一、其他支出</t>
  </si>
  <si>
    <t xml:space="preserve">  其他支出</t>
  </si>
  <si>
    <t>支出合计</t>
  </si>
  <si>
    <t>表五</t>
  </si>
  <si>
    <t>永济市2020年一般公共预算政府经济类科目表</t>
  </si>
  <si>
    <t>单位:万元</t>
  </si>
  <si>
    <t>科  目  名  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</si>
  <si>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</si>
  <si>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</si>
  <si>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</si>
  <si>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</si>
  <si>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</si>
  <si>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</si>
  <si>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</si>
  <si>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</si>
  <si>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</si>
  <si>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</si>
  <si>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</si>
  <si>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</si>
  <si>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</si>
  <si>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</si>
  <si>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</si>
  <si>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</si>
  <si>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</si>
  <si>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</si>
  <si>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</si>
  <si>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</si>
  <si>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</si>
  <si>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</si>
  <si>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</si>
  <si>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</si>
  <si>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</si>
  <si>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</si>
  <si>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</si>
  <si>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</si>
  <si>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</si>
  <si>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</si>
  <si>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</si>
  <si>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</si>
  <si>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</si>
  <si>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</si>
  <si>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</si>
  <si>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</si>
  <si>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</si>
  <si>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</si>
  <si>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</si>
  <si>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</si>
  <si>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</si>
  <si>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</si>
  <si>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</si>
  <si>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</si>
  <si>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</si>
  <si>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</si>
  <si>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</si>
  <si>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</si>
  <si>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</si>
  <si>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</si>
  <si>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</si>
  <si>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</si>
  <si>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</si>
  <si>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</si>
  <si>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</si>
  <si>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</si>
  <si>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</si>
  <si>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</si>
  <si>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表六</t>
  </si>
  <si>
    <t>永济市2020年一般公共预算本级基本支出经济科目表</t>
  </si>
  <si>
    <t>一般公共预算基本支出合计</t>
  </si>
  <si>
    <t>机关资本性支出（一）</t>
  </si>
  <si>
    <t xml:space="preserve">  资本性支出（一）</t>
  </si>
  <si>
    <t xml:space="preserve">  其他对个人和家庭的补助</t>
  </si>
  <si>
    <t xml:space="preserve">  表十五</t>
  </si>
  <si>
    <t>永济市2019年-2020年政府性债务限额和余额情况表</t>
  </si>
  <si>
    <t>年  度</t>
  </si>
  <si>
    <t>政府性债务限额</t>
  </si>
  <si>
    <t>政府性债务余额</t>
  </si>
  <si>
    <t>一般债务</t>
  </si>
  <si>
    <t>专项债务</t>
  </si>
  <si>
    <t>担保债务</t>
  </si>
  <si>
    <t>2019年</t>
  </si>
  <si>
    <t>2020年</t>
  </si>
  <si>
    <t>永济市2020年一般公共预算本级支出表(草案)</t>
  </si>
  <si>
    <r>
      <t>提前下达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年一般转移支付收入</t>
    </r>
  </si>
  <si>
    <t>科目名称</t>
  </si>
  <si>
    <t>预算科目</t>
  </si>
  <si>
    <t>审批文件</t>
  </si>
  <si>
    <t>永济市</t>
  </si>
  <si>
    <t xml:space="preserve">        体制补助收入</t>
  </si>
  <si>
    <t>　　　　均衡性转移支付支出</t>
  </si>
  <si>
    <t>　　　　　　帮助县落实省出台的补贴政策资金</t>
  </si>
  <si>
    <t>晋财预[2015]130号</t>
  </si>
  <si>
    <t>　　　　　　均衡性转移支付</t>
  </si>
  <si>
    <t>晋财预[2018]87号</t>
  </si>
  <si>
    <t>　　　　　　城市社区事务转移支付</t>
  </si>
  <si>
    <t>晋财预[2019]55号</t>
  </si>
  <si>
    <t>　　　　　　乡镇工作人员补贴</t>
  </si>
  <si>
    <t>晋财预[2019]59号</t>
  </si>
  <si>
    <t>晋财预[2019]65号</t>
  </si>
  <si>
    <t>　　　　　　省对市县均衡性转移支付补助</t>
  </si>
  <si>
    <t>　　　　　　省对县级生态转移支付</t>
  </si>
  <si>
    <t>晋财预[2019]66号</t>
  </si>
  <si>
    <t>　　　　　　农业转移人口市民化奖励资金</t>
  </si>
  <si>
    <t>晋财预[2019]69号</t>
  </si>
  <si>
    <t>　　　　县级基本财力保障机制奖补资金支出</t>
  </si>
  <si>
    <t>　　　　　　县级基本财力保障机制奖补资金</t>
  </si>
  <si>
    <t>晋财预[2009]80号</t>
  </si>
  <si>
    <t>晋财预[2019]67号</t>
  </si>
  <si>
    <t>　　　　　　县级基本财力保障奖补省级资金</t>
  </si>
  <si>
    <t>　　　　资源枯竭型城市转移支付补助支出</t>
  </si>
  <si>
    <t>　　　　　　资源枯竭城市转移支付</t>
  </si>
  <si>
    <t>晋财预[2019]70号</t>
  </si>
  <si>
    <t>　　　　企业事业单位划转补助支出</t>
  </si>
  <si>
    <t>　　　　　　固定数额－企事业单位划转补助</t>
  </si>
  <si>
    <t>晋财预[2019]36号</t>
  </si>
  <si>
    <t>　　　　重点生态功能区转移支付支出</t>
  </si>
  <si>
    <t>　　　　　　重点生态功能区转移支付</t>
  </si>
  <si>
    <t>晋财预[2019]64号</t>
  </si>
  <si>
    <t>　　　　固定数额补助支出</t>
  </si>
  <si>
    <t>　　　　　　固定数额－补助地方纪检、监察部门经费</t>
  </si>
  <si>
    <t>晋财行[2015]210号</t>
  </si>
  <si>
    <t>　　　　　　固定数额－补助地方审计部门专项经费</t>
  </si>
  <si>
    <t>晋财行[2015]67号</t>
  </si>
  <si>
    <t>　　　　　　固定数额－归侨生活补助费</t>
  </si>
  <si>
    <t>晋财行[2019]168号</t>
  </si>
  <si>
    <t>　　　　　　归侨归眷救济配套专款</t>
  </si>
  <si>
    <t>　　　　　　工商市县级下划基数</t>
  </si>
  <si>
    <t>晋财行[2019]2020号</t>
  </si>
  <si>
    <t>　　　　　　质监市县级下划基数</t>
  </si>
  <si>
    <t>　　　　　　固定数额－石油价格调整对渔业农村客运出租车等行业的补助</t>
  </si>
  <si>
    <t>晋财建一[2019]263号</t>
  </si>
  <si>
    <t>晋财建一[2019]267号</t>
  </si>
  <si>
    <t>　　　　　　体制结算－企业军转干部生活困难补助经费</t>
  </si>
  <si>
    <t>晋财社[2019]221号</t>
  </si>
  <si>
    <t>　　　　　　固定数额－农村教师绩效工资补助经费</t>
  </si>
  <si>
    <t>晋财预[2010]64号</t>
  </si>
  <si>
    <t>　　　　　　固定数额－基层医疗卫生绩效工资补助经费</t>
  </si>
  <si>
    <t>晋财预[2011]126号</t>
  </si>
  <si>
    <t>　　　　　　固定数额－农村税费改革转移支付</t>
  </si>
  <si>
    <t>晋财预[2014]115号</t>
  </si>
  <si>
    <t>　　　　　　固定数额－调整工资转移支付（体制处）</t>
  </si>
  <si>
    <t>晋财预[2016]27号</t>
  </si>
  <si>
    <t>晋财预[2019]56号</t>
  </si>
  <si>
    <t>　　　　　　农村税费改革转移支付</t>
  </si>
  <si>
    <t>　　　　　　农村税费改革转移支付（市级补助）</t>
  </si>
  <si>
    <t>运财预[2019]53号</t>
  </si>
  <si>
    <t>　　　　　　固定数额－国有企业职教幼教退休教师待遇补助资金</t>
  </si>
  <si>
    <t>晋财资[2017]318号</t>
  </si>
  <si>
    <t>　　　　革命老区转移支付支出</t>
  </si>
  <si>
    <t>　　　　　　革命老区补助资金</t>
  </si>
  <si>
    <t>晋财预[2019]62号</t>
  </si>
  <si>
    <t>　　　　贫困地区转移支付支出</t>
  </si>
  <si>
    <t>　　　　　　财政扶贫资金</t>
  </si>
  <si>
    <t>晋财农[2019]147号</t>
  </si>
  <si>
    <t>　　　　　　财政专项扶贫资金（扶贫发展支出方向）</t>
  </si>
  <si>
    <t>　　　　　　民族发展资金</t>
  </si>
  <si>
    <t>　　　　　　农村建档立卡贫困人口补充医疗保险补助资金</t>
  </si>
  <si>
    <t>晋财社[2019]196号</t>
  </si>
  <si>
    <t>　　　　　　农村建档立卡贫困人口参保缴费资助补助资金</t>
  </si>
  <si>
    <t>晋财社[2019]197号</t>
  </si>
  <si>
    <t>　　　　公共安全共同财政事权转移支付支出</t>
  </si>
  <si>
    <t>　　　　　　特定转移支付资金</t>
  </si>
  <si>
    <t>晋财政法[2019]155号</t>
  </si>
  <si>
    <t>晋财政法[2019]163号</t>
  </si>
  <si>
    <t>晋财政法[2019]180号</t>
  </si>
  <si>
    <t>　　　　　　政法转移支付配套资金（列市县）</t>
  </si>
  <si>
    <t>晋财政法[2019]184号</t>
  </si>
  <si>
    <t>　　　　教育共同财政事权转移支付支出</t>
  </si>
  <si>
    <t>　　　　　　学生资助补助经费</t>
  </si>
  <si>
    <t>晋财教[2019]159号</t>
  </si>
  <si>
    <t>　　　　　　学生资助补助省级配套资金（补助市县奖助学金）</t>
  </si>
  <si>
    <t>　　　　　　普通高中免学杂费省级配套经费（补助市县）</t>
  </si>
  <si>
    <t>晋财教[2019]167号</t>
  </si>
  <si>
    <t>　　　　　　特殊教育补助经费</t>
  </si>
  <si>
    <t>晋财教[2019]170号</t>
  </si>
  <si>
    <t>　　　　　　学前教育建设与资助资金(补助市县)</t>
  </si>
  <si>
    <t>晋财教[2019]171号</t>
  </si>
  <si>
    <t>　　　　　　支持学前教育发展资金</t>
  </si>
  <si>
    <t>　　　　　　改善普通高中学校办学条件补助资金</t>
  </si>
  <si>
    <t>晋财教[2019]180号</t>
  </si>
  <si>
    <t>晋财教[2019]184号</t>
  </si>
  <si>
    <t>晋财教[2019]185号</t>
  </si>
  <si>
    <t>　　　　　　城乡义务教育补助经费</t>
  </si>
  <si>
    <t>晋财教[2019]186号</t>
  </si>
  <si>
    <t>　　　　　　城乡义务教育补助配套经费（补助市县）</t>
  </si>
  <si>
    <t>晋财教[2019]187号</t>
  </si>
  <si>
    <t>　　　　　　学生资助补助省级配套资金（补助市县中职免学费）</t>
  </si>
  <si>
    <t>　　　　　　现代职业教育质量提升计划专项资金</t>
  </si>
  <si>
    <t>晋财教[2019]190号</t>
  </si>
  <si>
    <t>　　　　　　义务教育薄弱环节改善与能力提升补助资金预算</t>
  </si>
  <si>
    <t>晋财教[2019]191号</t>
  </si>
  <si>
    <t>晋财教[2019]192号</t>
  </si>
  <si>
    <t>　　　　科学技术共同财政事权转移支付支出</t>
  </si>
  <si>
    <t>　　　　　　固定数额－基层科普行动计划资金</t>
  </si>
  <si>
    <t>晋财教[2019]183号</t>
  </si>
  <si>
    <t>　　　　　　科普惠农兴村计划</t>
  </si>
  <si>
    <t>　　　　文化旅游体育与传媒共同财政事权转移支付支出</t>
  </si>
  <si>
    <t>　　　　　　中央补助地方公共文化服务体系建设专项资金</t>
  </si>
  <si>
    <t>晋财文[2019]118号</t>
  </si>
  <si>
    <t>晋财文[2019]142号</t>
  </si>
  <si>
    <t>晋财文[2019]145号</t>
  </si>
  <si>
    <t>　　　　　　省级公共文化服务体系建设配套资金</t>
  </si>
  <si>
    <t>晋财文[2019]148号</t>
  </si>
  <si>
    <t>　　　　　　非物质文化遗产保护专项资金</t>
  </si>
  <si>
    <t>晋财文[2019]149号</t>
  </si>
  <si>
    <t>晋财文[2019]150号</t>
  </si>
  <si>
    <t>晋财文[2019]156号</t>
  </si>
  <si>
    <t>晋财文[2019]158号</t>
  </si>
  <si>
    <t>晋财文[2019]160号</t>
  </si>
  <si>
    <t>晋财文[2019]162号</t>
  </si>
  <si>
    <t>　　　　　　国家文物保护专项资金</t>
  </si>
  <si>
    <t>晋财文[2019]164号</t>
  </si>
  <si>
    <t>　　　　社会保障和就业共同财政事权转移支付支出</t>
  </si>
  <si>
    <t>　　　　　　机关事业单位养老保险制度改革补助经费</t>
  </si>
  <si>
    <t>晋财社[2019]165号</t>
  </si>
  <si>
    <t>　　　　　　退役安置补助经费</t>
  </si>
  <si>
    <t>晋财社[2019]182号</t>
  </si>
  <si>
    <t>　　　　　　就业补助资金</t>
  </si>
  <si>
    <t>晋财社[2019]184号</t>
  </si>
  <si>
    <t>　　　　　　就业资金（列市县）</t>
  </si>
  <si>
    <t>晋财社[2019]188号</t>
  </si>
  <si>
    <t>　　　　　　城乡居民基本养老保险补助经费</t>
  </si>
  <si>
    <t>晋财社[2019]189号</t>
  </si>
  <si>
    <t>　　　　　　全省城乡居民基本养老保险省级补助资金</t>
  </si>
  <si>
    <t>　　　　　　残疾人补贴</t>
  </si>
  <si>
    <t>晋财社[2019]192号</t>
  </si>
  <si>
    <t>　　　　　　困难群众救助补助资金</t>
  </si>
  <si>
    <t>　　　　　　困难群众生活救助资金（配套）</t>
  </si>
  <si>
    <t>　　　　　　扶残助残项目</t>
  </si>
  <si>
    <t>晋财社[2019]194号</t>
  </si>
  <si>
    <t>　　　　　　康复专项经费（市县）</t>
  </si>
  <si>
    <t>　　　　　　优抚对象补助经费</t>
  </si>
  <si>
    <t>晋财社[2019]200号</t>
  </si>
  <si>
    <t>　　　　　　优抚对象抚恤补助配套资金 （市县）</t>
  </si>
  <si>
    <t>晋财社[2019]201号</t>
  </si>
  <si>
    <t>　　　　　　残疾人事业发展补助资金</t>
  </si>
  <si>
    <t>晋财社[2019]202号</t>
  </si>
  <si>
    <t>　　　　　　退役安置补助资金（无军籍）</t>
  </si>
  <si>
    <t>晋财社[2019]204号</t>
  </si>
  <si>
    <t>　　　　　　部分退役士兵社会保险经费</t>
  </si>
  <si>
    <t>晋财社[2019]207号</t>
  </si>
  <si>
    <t>　　　　　　退役安置补助资金</t>
  </si>
  <si>
    <t>　　　　医疗卫生共同财政事权转移支付支出</t>
  </si>
  <si>
    <t>　　　　　　地方公共卫生（补助市县）</t>
  </si>
  <si>
    <t>晋财社[2019]176号</t>
  </si>
  <si>
    <t>　　　　　　基本公共卫生服务补助配套经费（补助市县）</t>
  </si>
  <si>
    <t>　　　　　　疾病应急救助</t>
  </si>
  <si>
    <t>　　　　　　卫生健康能力提升（补助市县）</t>
  </si>
  <si>
    <t>　　　　　　医疗卫生机构改革和发展建设(补助市县)</t>
  </si>
  <si>
    <t>　　　　　　支持计划生育工作专项补助经费（补助市县）</t>
  </si>
  <si>
    <t>　　　　　　中医药事业传承与发展（补助市县）</t>
  </si>
  <si>
    <t>　　　　　　医疗救助补助资金</t>
  </si>
  <si>
    <t>晋财社[2019]186号</t>
  </si>
  <si>
    <t>　　　　　　计划生育转移支付资金</t>
  </si>
  <si>
    <t>晋财社[2019]187号</t>
  </si>
  <si>
    <t>　　　　　　城乡居民基本医疗保险补助配套资金</t>
  </si>
  <si>
    <t>晋财社[2019]195号</t>
  </si>
  <si>
    <t>　　　　　　新农合和城镇居民基本医疗保险补助经费</t>
  </si>
  <si>
    <t>　　　　　　城乡医疗救助资金</t>
  </si>
  <si>
    <t>晋财社[2019]198号</t>
  </si>
  <si>
    <t>　　　　　　优抚对象医疗保障经费</t>
  </si>
  <si>
    <t>　　　　　　优抚对象医疗救助配套资金</t>
  </si>
  <si>
    <t>　　　　　　基本药物制度补助资金</t>
  </si>
  <si>
    <t>晋财社[2019]205号</t>
  </si>
  <si>
    <t>　　　　　　中央基本公共卫生补助资金</t>
  </si>
  <si>
    <t>晋财社[2019]209号</t>
  </si>
  <si>
    <t>　　　　　　医疗服务能力提升补助资金</t>
  </si>
  <si>
    <t>晋财社[2019]210号</t>
  </si>
  <si>
    <t>　　　　节能环保共同财政事权转移支付支出</t>
  </si>
  <si>
    <t>　　　　　　节能减排补助资金</t>
  </si>
  <si>
    <t>晋财建一[2019]241号</t>
  </si>
  <si>
    <t>晋财建一[2019]262号</t>
  </si>
  <si>
    <t>　　　　　　林业生态保护恢复资金</t>
  </si>
  <si>
    <t>晋财农[2019]163号</t>
  </si>
  <si>
    <t>　　　　农林水共同财政事权转移支付支出</t>
  </si>
  <si>
    <t>　　　　　　农业保险保费补贴</t>
  </si>
  <si>
    <t>晋财金[2019]120号</t>
  </si>
  <si>
    <t>　　　　　　农业保险保费补贴（市县）</t>
  </si>
  <si>
    <t>　　　　　　大中型水库移民后期扶持资金</t>
  </si>
  <si>
    <t>晋财农[2019]142号</t>
  </si>
  <si>
    <t>　　　　　　水利发展资金</t>
  </si>
  <si>
    <t>晋财农[2019]148号</t>
  </si>
  <si>
    <t>　　　　　　乡村环境治理补助资金</t>
  </si>
  <si>
    <t>晋财农[2019]156号</t>
  </si>
  <si>
    <t>　　　　　　林业改革发展资金</t>
  </si>
  <si>
    <t>晋财农[2019]158号</t>
  </si>
  <si>
    <t>　　　　　　农业生产发展资金</t>
  </si>
  <si>
    <t>晋财农[2019]159号</t>
  </si>
  <si>
    <t>　　　　　　农业资源及生态保护补助资金</t>
  </si>
  <si>
    <t>晋财农[2019]160号</t>
  </si>
  <si>
    <t>　　　　　　动物防疫等补助经费</t>
  </si>
  <si>
    <t>晋财农[2019]161号</t>
  </si>
  <si>
    <t>　　　　　　农田建设补助专项资金</t>
  </si>
  <si>
    <t>晋财农[2019]162号</t>
  </si>
  <si>
    <t>　　　　　　农田建设补助资金</t>
  </si>
  <si>
    <t>晋财农[2019]167号</t>
  </si>
  <si>
    <t>晋财农[2019]172号</t>
  </si>
  <si>
    <t>晋财农[2019]174号</t>
  </si>
  <si>
    <t>　　　　交通运输共同财政事权转移支付支出</t>
  </si>
  <si>
    <t>　　　　　　成品油税费改革转移支付</t>
  </si>
  <si>
    <t>晋财建一[2019]253号</t>
  </si>
  <si>
    <t>　　　　　　车辆购置税收入补助地方</t>
  </si>
  <si>
    <t>晋财建一[2019]273号</t>
  </si>
  <si>
    <t>晋财预[2019]68号</t>
  </si>
  <si>
    <t>　　　　住房保障共同财政事权转移支付支出</t>
  </si>
  <si>
    <t>　　　　　　中央财政城镇保障性安居工程专项资金</t>
  </si>
  <si>
    <t>晋财综[2019]73号</t>
  </si>
  <si>
    <t>　　　　　　城镇低收入住房保障家庭租赁补贴及其他保障性安居工程支出（补助市县）</t>
  </si>
  <si>
    <t>晋财综[2019]80号</t>
  </si>
  <si>
    <t>　　　　其他一般性转移支付支出</t>
  </si>
  <si>
    <t>　　　　　　农村财会人员培训经费</t>
  </si>
  <si>
    <t>晋财行[2019]145号</t>
  </si>
  <si>
    <t>　　　　　　省派驻村第一书记工作经费</t>
  </si>
  <si>
    <t>晋财行[2019]156号</t>
  </si>
  <si>
    <t>　　　　　　山西省大学生村官专项培训经费(市县）</t>
  </si>
  <si>
    <t>晋财行[2019]164号</t>
  </si>
  <si>
    <t>2020年税收返回收入</t>
  </si>
  <si>
    <t>项    目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</si>
  <si>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</si>
  <si>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</si>
  <si>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</si>
  <si>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</si>
  <si>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</si>
  <si>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</si>
  <si>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>2020年提前下达专项转移支付明细表</t>
  </si>
  <si>
    <t>项目</t>
  </si>
  <si>
    <t>项目名称</t>
  </si>
  <si>
    <t>功能科目</t>
  </si>
  <si>
    <t>政府经济分类</t>
  </si>
  <si>
    <t>金额</t>
  </si>
  <si>
    <t>一、一般公共服务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</si>
  <si>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群众团体事务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</si>
  <si>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其他群众团体事务支出</t>
    </r>
  </si>
  <si>
    <t>困难职工帮扶资金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</si>
  <si>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组织事务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</si>
  <si>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其他组织事务支出</t>
    </r>
  </si>
  <si>
    <t>非公经济组织和社会组织联合党组织党建工作经费</t>
  </si>
  <si>
    <t>党员教育培训经费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</si>
  <si>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宣传事务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</si>
  <si>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一般行政管理事务</t>
    </r>
  </si>
  <si>
    <t>爱国主义教育基地陈列布展补助资金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</si>
  <si>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市场监督管理事务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</si>
  <si>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市场主体管理</t>
    </r>
  </si>
  <si>
    <t>市场监管系统基层装备费</t>
  </si>
  <si>
    <t>二、文化旅游体育与传媒支出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</si>
  <si>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文化和旅游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</si>
  <si>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其他文化和旅游支出</t>
    </r>
  </si>
  <si>
    <t>旅游厕所建设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</si>
  <si>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文物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</si>
  <si>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文物保护</t>
    </r>
  </si>
  <si>
    <t>文物保护专项补助资金</t>
  </si>
  <si>
    <t>古建筑日常养护经费</t>
  </si>
  <si>
    <t>文物看护人员经费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</si>
  <si>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其他文化旅游体育与传媒支出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</si>
  <si>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文化产业发展专项支出</t>
    </r>
  </si>
  <si>
    <t>三、社会保障和就业支出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</si>
  <si>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民政管理事务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</si>
  <si>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基层政权建设和社区治理</t>
    </r>
  </si>
  <si>
    <t>城西社区养老服务设施项目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</si>
  <si>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残疾人事业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</si>
  <si>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残疾人康复</t>
    </r>
  </si>
  <si>
    <t>残疾儿童康复救助</t>
  </si>
  <si>
    <t>四、卫生健康支出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</si>
  <si>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公共卫生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</si>
  <si>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重大公共卫生服务</t>
    </r>
  </si>
  <si>
    <t>重大传染病防控经费</t>
  </si>
  <si>
    <t>五、节能环保支出</t>
  </si>
  <si>
    <t>大气</t>
  </si>
  <si>
    <t>大气污染防治资金</t>
  </si>
  <si>
    <t>水体</t>
  </si>
  <si>
    <t>水污染防治资金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</si>
  <si>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其他节能环保支出</t>
    </r>
  </si>
  <si>
    <t>城市管网及污水处理专项资金</t>
  </si>
  <si>
    <t>六、城乡社区支出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</si>
  <si>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城乡社区管理事务</t>
    </r>
  </si>
  <si>
    <t>改善城市人居环境奖补资金</t>
  </si>
  <si>
    <t>七、农林水支出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</si>
  <si>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农村综合改革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</si>
  <si>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对村级一事一议的补助</t>
    </r>
  </si>
  <si>
    <t>村级公益事业建设一事一议财政奖补</t>
  </si>
  <si>
    <t>农村公路养护补助</t>
  </si>
  <si>
    <t>农村综合改革转移支付</t>
  </si>
  <si>
    <t xml:space="preserve">   支持农村金融支出</t>
  </si>
  <si>
    <t>农村金融机构定向费用补贴</t>
  </si>
  <si>
    <t>普惠金融发展专项资金</t>
  </si>
  <si>
    <t>八、交通运输支出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</si>
  <si>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公路水路运输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</si>
  <si>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其他公路水路运输支出</t>
    </r>
  </si>
  <si>
    <t>省成品油补助</t>
  </si>
  <si>
    <t>三大板块旅游公路建设</t>
  </si>
  <si>
    <t>四好农村路建设</t>
  </si>
  <si>
    <t>九、资源勘探工业信息等支出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</si>
  <si>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工业和信息产业监管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</si>
  <si>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工业和信息产业支持</t>
    </r>
  </si>
  <si>
    <t>数字经济发展专项资金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</si>
  <si>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支持中小企业发展和管理支出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</si>
  <si>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中小企业发展专项</t>
    </r>
  </si>
  <si>
    <t>彩佳专精特新奖励资金</t>
  </si>
  <si>
    <t>众鑫奖励资金</t>
  </si>
  <si>
    <t>其他中小企业发展专项资金</t>
  </si>
  <si>
    <t>十、粮油物资储备支出</t>
  </si>
  <si>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粮油事务</t>
    </r>
  </si>
  <si>
    <r>
      <rPr>
        <sz val="10"/>
        <rFont val="Arial"/>
        <family val="2"/>
      </rPr>
      <t xml:space="preserve">      </t>
    </r>
    <r>
      <rPr>
        <sz val="10"/>
        <rFont val="宋体"/>
        <family val="0"/>
      </rPr>
      <t>粮食专项业务活动</t>
    </r>
  </si>
  <si>
    <t>粮食仓储设施维修和提升改造</t>
  </si>
  <si>
    <t>一般公共预算支出本级基本支出明细表</t>
  </si>
  <si>
    <t>编制单位：1</t>
  </si>
  <si>
    <t>科目编码</t>
  </si>
  <si>
    <t>支出数</t>
  </si>
  <si>
    <t>201</t>
  </si>
  <si>
    <t>20101</t>
  </si>
  <si>
    <t>2010101</t>
  </si>
  <si>
    <t>2010102</t>
  </si>
  <si>
    <t>2010103</t>
  </si>
  <si>
    <t>2010104</t>
  </si>
  <si>
    <t>2010105</t>
  </si>
  <si>
    <t xml:space="preserve">    人大立法</t>
  </si>
  <si>
    <t>2010106</t>
  </si>
  <si>
    <t xml:space="preserve">    人大监督</t>
  </si>
  <si>
    <t>2010107</t>
  </si>
  <si>
    <t xml:space="preserve">    人大代表履职能力提升</t>
  </si>
  <si>
    <t>2010108</t>
  </si>
  <si>
    <t xml:space="preserve">    代表工作</t>
  </si>
  <si>
    <t>2010109</t>
  </si>
  <si>
    <t xml:space="preserve">    人大信访工作</t>
  </si>
  <si>
    <t>2010150</t>
  </si>
  <si>
    <t>2010199</t>
  </si>
  <si>
    <t xml:space="preserve">    其他人大事务支出</t>
  </si>
  <si>
    <t>20102</t>
  </si>
  <si>
    <t>2010201</t>
  </si>
  <si>
    <t>2010202</t>
  </si>
  <si>
    <t>2010203</t>
  </si>
  <si>
    <t>2010204</t>
  </si>
  <si>
    <t>2010205</t>
  </si>
  <si>
    <t xml:space="preserve">    委员视察</t>
  </si>
  <si>
    <t>2010206</t>
  </si>
  <si>
    <t xml:space="preserve">    参政议政</t>
  </si>
  <si>
    <t>2010250</t>
  </si>
  <si>
    <t>2010299</t>
  </si>
  <si>
    <t xml:space="preserve">    其他政协事务支出</t>
  </si>
  <si>
    <t>20103</t>
  </si>
  <si>
    <t>2010301</t>
  </si>
  <si>
    <t>2010302</t>
  </si>
  <si>
    <t>2010303</t>
  </si>
  <si>
    <t>2010304</t>
  </si>
  <si>
    <t xml:space="preserve">    专项服务</t>
  </si>
  <si>
    <t>2010305</t>
  </si>
  <si>
    <t xml:space="preserve">    专项业务活动</t>
  </si>
  <si>
    <t>2010306</t>
  </si>
  <si>
    <t xml:space="preserve">    政务公开审批</t>
  </si>
  <si>
    <t>2010308</t>
  </si>
  <si>
    <t>2010309</t>
  </si>
  <si>
    <t xml:space="preserve">    参事事务</t>
  </si>
  <si>
    <t>2010350</t>
  </si>
  <si>
    <t>2010399</t>
  </si>
  <si>
    <t>20104</t>
  </si>
  <si>
    <t>2010401</t>
  </si>
  <si>
    <t>2010402</t>
  </si>
  <si>
    <t>2010403</t>
  </si>
  <si>
    <t>2010404</t>
  </si>
  <si>
    <t xml:space="preserve">    战略规划与实施</t>
  </si>
  <si>
    <t>2010405</t>
  </si>
  <si>
    <t xml:space="preserve">    日常经济运行调节</t>
  </si>
  <si>
    <t>2010406</t>
  </si>
  <si>
    <t xml:space="preserve">    社会事业发展规划</t>
  </si>
  <si>
    <t>2010407</t>
  </si>
  <si>
    <t xml:space="preserve">    经济体制改革研究</t>
  </si>
  <si>
    <t>2010408</t>
  </si>
  <si>
    <t xml:space="preserve">    物价管理</t>
  </si>
  <si>
    <t>2010450</t>
  </si>
  <si>
    <t>2010499</t>
  </si>
  <si>
    <t xml:space="preserve">    其他发展与改革事务支出</t>
  </si>
  <si>
    <t>20105</t>
  </si>
  <si>
    <t>2010501</t>
  </si>
  <si>
    <t>2010502</t>
  </si>
  <si>
    <t>2010503</t>
  </si>
  <si>
    <t>2010504</t>
  </si>
  <si>
    <t xml:space="preserve">    信息事务</t>
  </si>
  <si>
    <t>2010505</t>
  </si>
  <si>
    <t xml:space="preserve">    专项统计业务</t>
  </si>
  <si>
    <t>2010506</t>
  </si>
  <si>
    <t xml:space="preserve">    统计管理</t>
  </si>
  <si>
    <t>2010507</t>
  </si>
  <si>
    <t>2010508</t>
  </si>
  <si>
    <t xml:space="preserve">    统计抽样调查</t>
  </si>
  <si>
    <t>2010550</t>
  </si>
  <si>
    <t>2010599</t>
  </si>
  <si>
    <t xml:space="preserve">    其他统计信息事务支出</t>
  </si>
  <si>
    <t>20106</t>
  </si>
  <si>
    <t>2010601</t>
  </si>
  <si>
    <t>2010602</t>
  </si>
  <si>
    <t>2010603</t>
  </si>
  <si>
    <t>2010604</t>
  </si>
  <si>
    <t xml:space="preserve">    预算改革业务</t>
  </si>
  <si>
    <t>2010605</t>
  </si>
  <si>
    <t>2010606</t>
  </si>
  <si>
    <t xml:space="preserve">    财政监察</t>
  </si>
  <si>
    <t>2010607</t>
  </si>
  <si>
    <t>2010608</t>
  </si>
  <si>
    <t>2010650</t>
  </si>
  <si>
    <t>2010699</t>
  </si>
  <si>
    <t xml:space="preserve">    其他财政事务支出</t>
  </si>
  <si>
    <t>20107</t>
  </si>
  <si>
    <t>2010701</t>
  </si>
  <si>
    <t>2010702</t>
  </si>
  <si>
    <t>2010703</t>
  </si>
  <si>
    <t>2010704</t>
  </si>
  <si>
    <t xml:space="preserve">    税务办案</t>
  </si>
  <si>
    <t>2010705</t>
  </si>
  <si>
    <t xml:space="preserve">    发票管理及税务登记</t>
  </si>
  <si>
    <t>2010706</t>
  </si>
  <si>
    <t>2010707</t>
  </si>
  <si>
    <t xml:space="preserve">    税务宣传</t>
  </si>
  <si>
    <t>2010708</t>
  </si>
  <si>
    <t xml:space="preserve">    协税护税</t>
  </si>
  <si>
    <t>2010709</t>
  </si>
  <si>
    <t>2010750</t>
  </si>
  <si>
    <t>2010799</t>
  </si>
  <si>
    <t xml:space="preserve">    其他税收事务支出</t>
  </si>
  <si>
    <t>20108</t>
  </si>
  <si>
    <t>2010801</t>
  </si>
  <si>
    <t>2010802</t>
  </si>
  <si>
    <t>2010803</t>
  </si>
  <si>
    <t>2010804</t>
  </si>
  <si>
    <t xml:space="preserve">    审计业务</t>
  </si>
  <si>
    <t>2010805</t>
  </si>
  <si>
    <t xml:space="preserve">    审计管理</t>
  </si>
  <si>
    <t>2010806</t>
  </si>
  <si>
    <t>2010850</t>
  </si>
  <si>
    <t>2010899</t>
  </si>
  <si>
    <t xml:space="preserve">    其他审计事务支出</t>
  </si>
  <si>
    <t>20109</t>
  </si>
  <si>
    <t xml:space="preserve">  海关事务</t>
  </si>
  <si>
    <t>2010901</t>
  </si>
  <si>
    <t>2010902</t>
  </si>
  <si>
    <t>2010903</t>
  </si>
  <si>
    <t>2010905</t>
  </si>
  <si>
    <t xml:space="preserve">    缉私办案</t>
  </si>
  <si>
    <t>2010907</t>
  </si>
  <si>
    <t xml:space="preserve">    口岸管理</t>
  </si>
  <si>
    <t>2010908</t>
  </si>
  <si>
    <t>2010909</t>
  </si>
  <si>
    <t xml:space="preserve">    海关关务</t>
  </si>
  <si>
    <t>2010910</t>
  </si>
  <si>
    <t xml:space="preserve">    关税征管</t>
  </si>
  <si>
    <t>2010911</t>
  </si>
  <si>
    <t xml:space="preserve">    海关监管</t>
  </si>
  <si>
    <t>2010912</t>
  </si>
  <si>
    <t xml:space="preserve">    检验检疫</t>
  </si>
  <si>
    <t>2010950</t>
  </si>
  <si>
    <t>2010999</t>
  </si>
  <si>
    <t xml:space="preserve">    其他海关事务支出</t>
  </si>
  <si>
    <t>20110</t>
  </si>
  <si>
    <t>2011001</t>
  </si>
  <si>
    <t>2011002</t>
  </si>
  <si>
    <t>2011003</t>
  </si>
  <si>
    <t>2011004</t>
  </si>
  <si>
    <t xml:space="preserve">    政府特殊津贴</t>
  </si>
  <si>
    <t>2011005</t>
  </si>
  <si>
    <t xml:space="preserve">    资助留学回国人员</t>
  </si>
  <si>
    <t>2011007</t>
  </si>
  <si>
    <t xml:space="preserve">    博士后日常经费</t>
  </si>
  <si>
    <t>2011008</t>
  </si>
  <si>
    <t>2011050</t>
  </si>
  <si>
    <t>2011099</t>
  </si>
  <si>
    <t xml:space="preserve">    其他人力资源事务支出</t>
  </si>
  <si>
    <t>20111</t>
  </si>
  <si>
    <t>2011101</t>
  </si>
  <si>
    <t>2011102</t>
  </si>
  <si>
    <t>2011103</t>
  </si>
  <si>
    <t>2011104</t>
  </si>
  <si>
    <t xml:space="preserve">    大案要案查处</t>
  </si>
  <si>
    <t>2011105</t>
  </si>
  <si>
    <t xml:space="preserve">    派驻派出机构</t>
  </si>
  <si>
    <t>2011106</t>
  </si>
  <si>
    <t xml:space="preserve">    巡视工作</t>
  </si>
  <si>
    <t>2011150</t>
  </si>
  <si>
    <t>2011199</t>
  </si>
  <si>
    <t xml:space="preserve">    其他纪检监察事务支出</t>
  </si>
  <si>
    <t>20113</t>
  </si>
  <si>
    <t>2011301</t>
  </si>
  <si>
    <t>2011302</t>
  </si>
  <si>
    <t>2011303</t>
  </si>
  <si>
    <t>2011304</t>
  </si>
  <si>
    <t xml:space="preserve">    对外贸易管理</t>
  </si>
  <si>
    <t>2011305</t>
  </si>
  <si>
    <t xml:space="preserve">    国际经济合作</t>
  </si>
  <si>
    <t>2011306</t>
  </si>
  <si>
    <t xml:space="preserve">    外资管理</t>
  </si>
  <si>
    <t>2011307</t>
  </si>
  <si>
    <t xml:space="preserve">    国内贸易管理</t>
  </si>
  <si>
    <t>2011308</t>
  </si>
  <si>
    <t>2011350</t>
  </si>
  <si>
    <t>2011399</t>
  </si>
  <si>
    <t xml:space="preserve">    其他商贸事务支出</t>
  </si>
  <si>
    <t>20114</t>
  </si>
  <si>
    <t xml:space="preserve">  知识产权事务</t>
  </si>
  <si>
    <t>2011401</t>
  </si>
  <si>
    <t>2011402</t>
  </si>
  <si>
    <t>2011403</t>
  </si>
  <si>
    <t>2011404</t>
  </si>
  <si>
    <t xml:space="preserve">    专利审批</t>
  </si>
  <si>
    <t>2011405</t>
  </si>
  <si>
    <t xml:space="preserve">    国家知识产权战略</t>
  </si>
  <si>
    <t>2011406</t>
  </si>
  <si>
    <t xml:space="preserve">    专利试点和产业化推进</t>
  </si>
  <si>
    <t>2011408</t>
  </si>
  <si>
    <t xml:space="preserve">    国际组织专项活动</t>
  </si>
  <si>
    <t>2011409</t>
  </si>
  <si>
    <t xml:space="preserve">    知识产权宏观管理</t>
  </si>
  <si>
    <t>2011410</t>
  </si>
  <si>
    <t xml:space="preserve">    商标管理</t>
  </si>
  <si>
    <t>2011411</t>
  </si>
  <si>
    <t xml:space="preserve">    原产地地理标志管理</t>
  </si>
  <si>
    <t>2011450</t>
  </si>
  <si>
    <t>2011499</t>
  </si>
  <si>
    <t xml:space="preserve">    其他知识产权事务支出</t>
  </si>
  <si>
    <t>20123</t>
  </si>
  <si>
    <t xml:space="preserve">  民族事务</t>
  </si>
  <si>
    <t>2012301</t>
  </si>
  <si>
    <t>2012302</t>
  </si>
  <si>
    <t>2012303</t>
  </si>
  <si>
    <t>2012304</t>
  </si>
  <si>
    <t xml:space="preserve">    民族工作专项</t>
  </si>
  <si>
    <t>2012350</t>
  </si>
  <si>
    <t>2012399</t>
  </si>
  <si>
    <t xml:space="preserve">    其他民族事务支出</t>
  </si>
  <si>
    <t>20125</t>
  </si>
  <si>
    <t xml:space="preserve">  港澳台事务</t>
  </si>
  <si>
    <t>2012501</t>
  </si>
  <si>
    <t>2012502</t>
  </si>
  <si>
    <t>2012503</t>
  </si>
  <si>
    <t>2012504</t>
  </si>
  <si>
    <t xml:space="preserve">    港澳事务</t>
  </si>
  <si>
    <t>2012505</t>
  </si>
  <si>
    <t xml:space="preserve">    台湾事务</t>
  </si>
  <si>
    <t>2012550</t>
  </si>
  <si>
    <t>2012599</t>
  </si>
  <si>
    <t xml:space="preserve">    其他港澳台事务支出</t>
  </si>
  <si>
    <t>20126</t>
  </si>
  <si>
    <t>2012601</t>
  </si>
  <si>
    <t>2012602</t>
  </si>
  <si>
    <t>2012603</t>
  </si>
  <si>
    <t>2012604</t>
  </si>
  <si>
    <t>2012699</t>
  </si>
  <si>
    <t xml:space="preserve">    其他档案事务支出</t>
  </si>
  <si>
    <t>20128</t>
  </si>
  <si>
    <t xml:space="preserve">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</si>
  <si>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</si>
  <si>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</si>
  <si>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</si>
  <si>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</si>
  <si>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</si>
  <si>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</si>
  <si>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其他民主党派及工商联事务支出</t>
  </si>
  <si>
    <t>20129</t>
  </si>
  <si>
    <t>2012901</t>
  </si>
  <si>
    <t>2012902</t>
  </si>
  <si>
    <t>2012903</t>
  </si>
  <si>
    <t>2012906</t>
  </si>
  <si>
    <t>2012950</t>
  </si>
  <si>
    <t>2012999</t>
  </si>
  <si>
    <t>20131</t>
  </si>
  <si>
    <t>2013101</t>
  </si>
  <si>
    <t>2013102</t>
  </si>
  <si>
    <t>2013103</t>
  </si>
  <si>
    <t>2013105</t>
  </si>
  <si>
    <t>2013150</t>
  </si>
  <si>
    <t>2013199</t>
  </si>
  <si>
    <t xml:space="preserve">    其他党委办公厅（室）及相关机构事务支出</t>
  </si>
  <si>
    <t>20132</t>
  </si>
  <si>
    <t>2013201</t>
  </si>
  <si>
    <t>2013202</t>
  </si>
  <si>
    <t>2013203</t>
  </si>
  <si>
    <t>2013204</t>
  </si>
  <si>
    <t>2013250</t>
  </si>
  <si>
    <t>2013299</t>
  </si>
  <si>
    <t>20133</t>
  </si>
  <si>
    <t>2013301</t>
  </si>
  <si>
    <t>2013302</t>
  </si>
  <si>
    <t>2013303</t>
  </si>
  <si>
    <t>2013304</t>
  </si>
  <si>
    <t xml:space="preserve">    宣传管理</t>
  </si>
  <si>
    <t>2013350</t>
  </si>
  <si>
    <t>2013399</t>
  </si>
  <si>
    <t xml:space="preserve">    其他宣传事务支出</t>
  </si>
  <si>
    <t>20134</t>
  </si>
  <si>
    <t>2013401</t>
  </si>
  <si>
    <t>2013402</t>
  </si>
  <si>
    <t>2013403</t>
  </si>
  <si>
    <t>2013404</t>
  </si>
  <si>
    <t>2013405</t>
  </si>
  <si>
    <t xml:space="preserve">    华侨事务</t>
  </si>
  <si>
    <t>2013450</t>
  </si>
  <si>
    <t>2013499</t>
  </si>
  <si>
    <t xml:space="preserve">    其他统战事务支出</t>
  </si>
  <si>
    <t>20135</t>
  </si>
  <si>
    <t xml:space="preserve">  对外联络事务</t>
  </si>
  <si>
    <t>2013501</t>
  </si>
  <si>
    <t>2013502</t>
  </si>
  <si>
    <t>2013503</t>
  </si>
  <si>
    <t>2013550</t>
  </si>
  <si>
    <t>2013599</t>
  </si>
  <si>
    <t xml:space="preserve">    其他对外联络事务支出</t>
  </si>
  <si>
    <t>20136</t>
  </si>
  <si>
    <t xml:space="preserve">  其他共产党事务支出</t>
  </si>
  <si>
    <t>2013601</t>
  </si>
  <si>
    <t>2013602</t>
  </si>
  <si>
    <t>2013603</t>
  </si>
  <si>
    <t>2013650</t>
  </si>
  <si>
    <t>2013699</t>
  </si>
  <si>
    <t xml:space="preserve">    其他共产党事务支出</t>
  </si>
  <si>
    <t>20137</t>
  </si>
  <si>
    <t xml:space="preserve">  网信事务</t>
  </si>
  <si>
    <t>2013701</t>
  </si>
  <si>
    <t>2013702</t>
  </si>
  <si>
    <t>2013703</t>
  </si>
  <si>
    <t>2013704</t>
  </si>
  <si>
    <t xml:space="preserve">    信息安全事务</t>
  </si>
  <si>
    <t>2013750</t>
  </si>
  <si>
    <t>2013799</t>
  </si>
  <si>
    <t xml:space="preserve">    其他网信事务支出</t>
  </si>
  <si>
    <t>20138</t>
  </si>
  <si>
    <t>2013801</t>
  </si>
  <si>
    <t>2013802</t>
  </si>
  <si>
    <t>2013803</t>
  </si>
  <si>
    <t>2013804</t>
  </si>
  <si>
    <t>2013805</t>
  </si>
  <si>
    <t xml:space="preserve">    市场秩序执法</t>
  </si>
  <si>
    <t>2013808</t>
  </si>
  <si>
    <t>2013810</t>
  </si>
  <si>
    <t xml:space="preserve">    质量基础</t>
  </si>
  <si>
    <t>2013812</t>
  </si>
  <si>
    <t xml:space="preserve">    药品事务</t>
  </si>
  <si>
    <t>2013813</t>
  </si>
  <si>
    <t xml:space="preserve">    医疗器械事务</t>
  </si>
  <si>
    <t>2013814</t>
  </si>
  <si>
    <t xml:space="preserve">    化妆品事务</t>
  </si>
  <si>
    <t>2013815</t>
  </si>
  <si>
    <t xml:space="preserve">    质量安全监管</t>
  </si>
  <si>
    <t>2013816</t>
  </si>
  <si>
    <t xml:space="preserve">    食品安全监管</t>
  </si>
  <si>
    <t>2013850</t>
  </si>
  <si>
    <t>2013899</t>
  </si>
  <si>
    <t xml:space="preserve">    其他市场监督管理事务</t>
  </si>
  <si>
    <t>20199</t>
  </si>
  <si>
    <t>2019901</t>
  </si>
  <si>
    <t xml:space="preserve">    国家赔偿费用支出</t>
  </si>
  <si>
    <t>2019999</t>
  </si>
  <si>
    <t>202</t>
  </si>
  <si>
    <t>二、外交支出</t>
  </si>
  <si>
    <t>20205</t>
  </si>
  <si>
    <t xml:space="preserve">  对外合作与交流</t>
  </si>
  <si>
    <t>20299</t>
  </si>
  <si>
    <t xml:space="preserve">  其他外交支出</t>
  </si>
  <si>
    <t>203</t>
  </si>
  <si>
    <t>三、国防支出</t>
  </si>
  <si>
    <t>20306</t>
  </si>
  <si>
    <t xml:space="preserve">  国防动员</t>
  </si>
  <si>
    <t>2030601</t>
  </si>
  <si>
    <t xml:space="preserve">    兵役征集</t>
  </si>
  <si>
    <t>2030602</t>
  </si>
  <si>
    <t xml:space="preserve">    经济动员</t>
  </si>
  <si>
    <t>2030603</t>
  </si>
  <si>
    <t xml:space="preserve">    人民防空</t>
  </si>
  <si>
    <t>2030604</t>
  </si>
  <si>
    <t xml:space="preserve">    交通战备</t>
  </si>
  <si>
    <t>2030605</t>
  </si>
  <si>
    <t xml:space="preserve">    国防教育</t>
  </si>
  <si>
    <t>2030606</t>
  </si>
  <si>
    <t xml:space="preserve">    预备役部队</t>
  </si>
  <si>
    <t>2030607</t>
  </si>
  <si>
    <t xml:space="preserve">    民兵</t>
  </si>
  <si>
    <t>2030608</t>
  </si>
  <si>
    <t xml:space="preserve">    边海防</t>
  </si>
  <si>
    <t>2030699</t>
  </si>
  <si>
    <t xml:space="preserve">    其他国防动员支出</t>
  </si>
  <si>
    <t>20399</t>
  </si>
  <si>
    <t xml:space="preserve">  其他国防支出</t>
  </si>
  <si>
    <t>204</t>
  </si>
  <si>
    <t>四、公共安全支出</t>
  </si>
  <si>
    <t>20401</t>
  </si>
  <si>
    <t>2040101</t>
  </si>
  <si>
    <t>2040199</t>
  </si>
  <si>
    <t xml:space="preserve">    其他武装警察部队支出</t>
  </si>
  <si>
    <t>20402</t>
  </si>
  <si>
    <t>2040201</t>
  </si>
  <si>
    <t>2040202</t>
  </si>
  <si>
    <t>2040203</t>
  </si>
  <si>
    <t>2040219</t>
  </si>
  <si>
    <t>2040220</t>
  </si>
  <si>
    <t>2040221</t>
  </si>
  <si>
    <t xml:space="preserve">    特别业务</t>
  </si>
  <si>
    <t>2040222</t>
  </si>
  <si>
    <t xml:space="preserve">    特勤业务</t>
  </si>
  <si>
    <t>2040223</t>
  </si>
  <si>
    <t xml:space="preserve">    移民事务</t>
  </si>
  <si>
    <t>2040250</t>
  </si>
  <si>
    <t>2040299</t>
  </si>
  <si>
    <t xml:space="preserve">    其他公安支出</t>
  </si>
  <si>
    <t>20403</t>
  </si>
  <si>
    <t xml:space="preserve">  国家安全</t>
  </si>
  <si>
    <t>2040301</t>
  </si>
  <si>
    <t>2040302</t>
  </si>
  <si>
    <t>2040303</t>
  </si>
  <si>
    <t>2040304</t>
  </si>
  <si>
    <t xml:space="preserve">    安全业务</t>
  </si>
  <si>
    <t>2040350</t>
  </si>
  <si>
    <t>2040399</t>
  </si>
  <si>
    <t xml:space="preserve">    其他国家安全支出</t>
  </si>
  <si>
    <t>20404</t>
  </si>
  <si>
    <t xml:space="preserve">  检察</t>
  </si>
  <si>
    <t>2040401</t>
  </si>
  <si>
    <t>2040402</t>
  </si>
  <si>
    <t>2040403</t>
  </si>
  <si>
    <t>2040409</t>
  </si>
  <si>
    <t xml:space="preserve">    “两房”建设</t>
  </si>
  <si>
    <t>2040410</t>
  </si>
  <si>
    <t xml:space="preserve">    检查监督</t>
  </si>
  <si>
    <t>2040450</t>
  </si>
  <si>
    <t>2040499</t>
  </si>
  <si>
    <t xml:space="preserve">    其他检察支出</t>
  </si>
  <si>
    <t>20405</t>
  </si>
  <si>
    <t>2040501</t>
  </si>
  <si>
    <t>2040502</t>
  </si>
  <si>
    <t>2040503</t>
  </si>
  <si>
    <t>2040504</t>
  </si>
  <si>
    <t xml:space="preserve">    案件审判</t>
  </si>
  <si>
    <t>2040505</t>
  </si>
  <si>
    <t xml:space="preserve">    案件执行</t>
  </si>
  <si>
    <t>2040506</t>
  </si>
  <si>
    <t>2040550</t>
  </si>
  <si>
    <t>2040599</t>
  </si>
  <si>
    <t xml:space="preserve">    其他法院支出</t>
  </si>
  <si>
    <t>20406</t>
  </si>
  <si>
    <t>2040601</t>
  </si>
  <si>
    <t>2040602</t>
  </si>
  <si>
    <t>2040603</t>
  </si>
  <si>
    <t>2040604</t>
  </si>
  <si>
    <t xml:space="preserve">    基层司法业务</t>
  </si>
  <si>
    <t>2040605</t>
  </si>
  <si>
    <t xml:space="preserve">    普法宣传</t>
  </si>
  <si>
    <t>2040606</t>
  </si>
  <si>
    <t xml:space="preserve">    律师公证管理</t>
  </si>
  <si>
    <t>2040607</t>
  </si>
  <si>
    <t xml:space="preserve">    法律援助</t>
  </si>
  <si>
    <t>2040608</t>
  </si>
  <si>
    <t xml:space="preserve">    国家统一法律职业资格考试</t>
  </si>
  <si>
    <t>2040609</t>
  </si>
  <si>
    <t xml:space="preserve">    仲裁</t>
  </si>
  <si>
    <t>2040610</t>
  </si>
  <si>
    <t xml:space="preserve">    社区矫正</t>
  </si>
  <si>
    <t>2040611</t>
  </si>
  <si>
    <t xml:space="preserve">    司法鉴定</t>
  </si>
  <si>
    <t>2040612</t>
  </si>
  <si>
    <t xml:space="preserve">    法制建设</t>
  </si>
  <si>
    <t>2040613</t>
  </si>
  <si>
    <t>2040650</t>
  </si>
  <si>
    <t>2040699</t>
  </si>
  <si>
    <t xml:space="preserve">    其他司法支出</t>
  </si>
  <si>
    <t>20407</t>
  </si>
  <si>
    <t xml:space="preserve">  监狱</t>
  </si>
  <si>
    <t>2040701</t>
  </si>
  <si>
    <t>2040702</t>
  </si>
  <si>
    <t>2040703</t>
  </si>
  <si>
    <t>2040704</t>
  </si>
  <si>
    <t xml:space="preserve">    犯人生活</t>
  </si>
  <si>
    <t>2040705</t>
  </si>
  <si>
    <t xml:space="preserve">    犯人改造</t>
  </si>
  <si>
    <t>2040706</t>
  </si>
  <si>
    <t xml:space="preserve">    狱政设施建设</t>
  </si>
  <si>
    <t>2040707</t>
  </si>
  <si>
    <t>2040750</t>
  </si>
  <si>
    <t>2040799</t>
  </si>
  <si>
    <t xml:space="preserve">    其他监狱支出</t>
  </si>
  <si>
    <t>20408</t>
  </si>
  <si>
    <t xml:space="preserve">  强制隔离戒毒</t>
  </si>
  <si>
    <t>2040801</t>
  </si>
  <si>
    <t>2040802</t>
  </si>
  <si>
    <t>2040803</t>
  </si>
  <si>
    <t>2040804</t>
  </si>
  <si>
    <t xml:space="preserve">    强制隔离戒毒人员生活</t>
  </si>
  <si>
    <t>2040805</t>
  </si>
  <si>
    <t xml:space="preserve">    强制隔离戒毒人员教育</t>
  </si>
  <si>
    <t>2040806</t>
  </si>
  <si>
    <t xml:space="preserve">    所政设施建设</t>
  </si>
  <si>
    <t>2040807</t>
  </si>
  <si>
    <t>2040850</t>
  </si>
  <si>
    <t>2040899</t>
  </si>
  <si>
    <t xml:space="preserve">    其他强制隔离戒毒支出</t>
  </si>
  <si>
    <t>20409</t>
  </si>
  <si>
    <t xml:space="preserve">  国家保密</t>
  </si>
  <si>
    <t>2040901</t>
  </si>
  <si>
    <t>2040902</t>
  </si>
  <si>
    <t>2040903</t>
  </si>
  <si>
    <t>2040904</t>
  </si>
  <si>
    <t xml:space="preserve">    保密技术</t>
  </si>
  <si>
    <t>2040905</t>
  </si>
  <si>
    <t xml:space="preserve">    保密管理</t>
  </si>
  <si>
    <t>2040950</t>
  </si>
  <si>
    <t>2040999</t>
  </si>
  <si>
    <t xml:space="preserve">    其他国家保密支出</t>
  </si>
  <si>
    <t>20410</t>
  </si>
  <si>
    <t xml:space="preserve">  缉私警察</t>
  </si>
  <si>
    <t>2041001</t>
  </si>
  <si>
    <t>2041002</t>
  </si>
  <si>
    <t>2041006</t>
  </si>
  <si>
    <t>2041007</t>
  </si>
  <si>
    <t xml:space="preserve">    缉私业务</t>
  </si>
  <si>
    <t>2041099</t>
  </si>
  <si>
    <t xml:space="preserve">    其他缉私警察支出</t>
  </si>
  <si>
    <t>20499</t>
  </si>
  <si>
    <t xml:space="preserve">  其他公共安全支出</t>
  </si>
  <si>
    <t>2049901</t>
  </si>
  <si>
    <t xml:space="preserve">    其他公共安全支出</t>
  </si>
  <si>
    <t>205</t>
  </si>
  <si>
    <t>五、教育支出</t>
  </si>
  <si>
    <t>20501</t>
  </si>
  <si>
    <t>2050101</t>
  </si>
  <si>
    <t>2050102</t>
  </si>
  <si>
    <t>2050103</t>
  </si>
  <si>
    <t>2050199</t>
  </si>
  <si>
    <t>20502</t>
  </si>
  <si>
    <t>2050201</t>
  </si>
  <si>
    <t>2050202</t>
  </si>
  <si>
    <t>2050203</t>
  </si>
  <si>
    <t>2050204</t>
  </si>
  <si>
    <t>2050205</t>
  </si>
  <si>
    <t xml:space="preserve">    高等教育</t>
  </si>
  <si>
    <t>2050206</t>
  </si>
  <si>
    <t xml:space="preserve">    化解农村义务教育债务支出</t>
  </si>
  <si>
    <t>2050207</t>
  </si>
  <si>
    <t>2050299</t>
  </si>
  <si>
    <t>20503</t>
  </si>
  <si>
    <t>2050301</t>
  </si>
  <si>
    <t xml:space="preserve">    初等职业教育</t>
  </si>
  <si>
    <t>2050302</t>
  </si>
  <si>
    <t>2050303</t>
  </si>
  <si>
    <t xml:space="preserve">    技校教育</t>
  </si>
  <si>
    <t>2050305</t>
  </si>
  <si>
    <t xml:space="preserve">    高等职业教育</t>
  </si>
  <si>
    <t>2050399</t>
  </si>
  <si>
    <t xml:space="preserve">    其他职业教育支出</t>
  </si>
  <si>
    <t>20504</t>
  </si>
  <si>
    <t>2050401</t>
  </si>
  <si>
    <t xml:space="preserve">    成人初等教育</t>
  </si>
  <si>
    <t>2050402</t>
  </si>
  <si>
    <t xml:space="preserve">    成人中等教育</t>
  </si>
  <si>
    <t>2050403</t>
  </si>
  <si>
    <t xml:space="preserve">    成人高等教育</t>
  </si>
  <si>
    <t>2050404</t>
  </si>
  <si>
    <t xml:space="preserve">    成人广播电视教育</t>
  </si>
  <si>
    <t>2050499</t>
  </si>
  <si>
    <t>20505</t>
  </si>
  <si>
    <t xml:space="preserve">  广播电视教育</t>
  </si>
  <si>
    <t>2050501</t>
  </si>
  <si>
    <t xml:space="preserve">    广播电视学校</t>
  </si>
  <si>
    <t>2050502</t>
  </si>
  <si>
    <t xml:space="preserve">    教育电视台</t>
  </si>
  <si>
    <t>2050599</t>
  </si>
  <si>
    <t xml:space="preserve">    其他广播电视教育支出</t>
  </si>
  <si>
    <t>20506</t>
  </si>
  <si>
    <t xml:space="preserve">  留学教育</t>
  </si>
  <si>
    <t>2050601</t>
  </si>
  <si>
    <t xml:space="preserve">    出国留学教育</t>
  </si>
  <si>
    <t>2050602</t>
  </si>
  <si>
    <t xml:space="preserve">    来华留学教育</t>
  </si>
  <si>
    <t>2050699</t>
  </si>
  <si>
    <t xml:space="preserve">    其他留学教育支出</t>
  </si>
  <si>
    <t>20507</t>
  </si>
  <si>
    <t>2050701</t>
  </si>
  <si>
    <t>2050702</t>
  </si>
  <si>
    <t xml:space="preserve">    工读学校教育</t>
  </si>
  <si>
    <t>2050799</t>
  </si>
  <si>
    <t xml:space="preserve">    其他特殊教育支出</t>
  </si>
  <si>
    <t>20508</t>
  </si>
  <si>
    <t>2050801</t>
  </si>
  <si>
    <t>2050802</t>
  </si>
  <si>
    <t>2050803</t>
  </si>
  <si>
    <t xml:space="preserve">    培训支出</t>
  </si>
  <si>
    <t>2050804</t>
  </si>
  <si>
    <t xml:space="preserve">    退役士兵能力提升</t>
  </si>
  <si>
    <t>2050899</t>
  </si>
  <si>
    <t xml:space="preserve">    其他进修及培训</t>
  </si>
  <si>
    <t>20509</t>
  </si>
  <si>
    <t>2050901</t>
  </si>
  <si>
    <t xml:space="preserve">    农村中小学校舍建设</t>
  </si>
  <si>
    <t>2050902</t>
  </si>
  <si>
    <t xml:space="preserve">    农村中小学教学设施</t>
  </si>
  <si>
    <t>2050903</t>
  </si>
  <si>
    <t xml:space="preserve">    城市中小学校舍建设</t>
  </si>
  <si>
    <t>2050904</t>
  </si>
  <si>
    <t xml:space="preserve">    城市中小学教学设施</t>
  </si>
  <si>
    <t>2050905</t>
  </si>
  <si>
    <t xml:space="preserve">    中等职业学校教学设施</t>
  </si>
  <si>
    <t>2050999</t>
  </si>
  <si>
    <t>20599</t>
  </si>
  <si>
    <t>206</t>
  </si>
  <si>
    <t>六、科学技术支出</t>
  </si>
  <si>
    <t>20601</t>
  </si>
  <si>
    <t>2060101</t>
  </si>
  <si>
    <t>2060102</t>
  </si>
  <si>
    <t>2060103</t>
  </si>
  <si>
    <t>2060199</t>
  </si>
  <si>
    <t xml:space="preserve">    其他科学技术管理事务支出</t>
  </si>
  <si>
    <t>20602</t>
  </si>
  <si>
    <t xml:space="preserve">  基础研究</t>
  </si>
  <si>
    <t>2060201</t>
  </si>
  <si>
    <t xml:space="preserve">    机构运行</t>
  </si>
  <si>
    <t>2060203</t>
  </si>
  <si>
    <t xml:space="preserve">    自然科学基金</t>
  </si>
  <si>
    <t>2060204</t>
  </si>
  <si>
    <t xml:space="preserve">    重点实验室及相关设施</t>
  </si>
  <si>
    <t>2060205</t>
  </si>
  <si>
    <t xml:space="preserve">    重大科学工程</t>
  </si>
  <si>
    <t>2060206</t>
  </si>
  <si>
    <t xml:space="preserve">    专项基础科研</t>
  </si>
  <si>
    <t>2060207</t>
  </si>
  <si>
    <t xml:space="preserve">    专项技术基础</t>
  </si>
  <si>
    <t>2060299</t>
  </si>
  <si>
    <t xml:space="preserve">    其他基础研究支出</t>
  </si>
  <si>
    <t>20603</t>
  </si>
  <si>
    <t xml:space="preserve">  应用研究</t>
  </si>
  <si>
    <t>2060301</t>
  </si>
  <si>
    <t>2060302</t>
  </si>
  <si>
    <t xml:space="preserve">    社会公益研究</t>
  </si>
  <si>
    <t>2060303</t>
  </si>
  <si>
    <t xml:space="preserve">    高技术研究</t>
  </si>
  <si>
    <t>2060304</t>
  </si>
  <si>
    <t xml:space="preserve">    专项科研试制</t>
  </si>
  <si>
    <t>2060399</t>
  </si>
  <si>
    <t xml:space="preserve">    其他应用研究支出</t>
  </si>
  <si>
    <t>20604</t>
  </si>
  <si>
    <t>2060401</t>
  </si>
  <si>
    <t>2060404</t>
  </si>
  <si>
    <t xml:space="preserve">    科技成果转化与扩散</t>
  </si>
  <si>
    <t>2060499</t>
  </si>
  <si>
    <t>20605</t>
  </si>
  <si>
    <t xml:space="preserve">  科技条件与服务</t>
  </si>
  <si>
    <t>2060501</t>
  </si>
  <si>
    <t>2060502</t>
  </si>
  <si>
    <t xml:space="preserve">    技术创新服务体系</t>
  </si>
  <si>
    <t>2060503</t>
  </si>
  <si>
    <t xml:space="preserve">    科技条件专项</t>
  </si>
  <si>
    <t>2060599</t>
  </si>
  <si>
    <t xml:space="preserve">    其他科技条件与服务支出</t>
  </si>
  <si>
    <t>20606</t>
  </si>
  <si>
    <t xml:space="preserve">  社会科学</t>
  </si>
  <si>
    <t>2060601</t>
  </si>
  <si>
    <t xml:space="preserve">    社会科学研究机构</t>
  </si>
  <si>
    <t>2060602</t>
  </si>
  <si>
    <t xml:space="preserve">    社会科学研究</t>
  </si>
  <si>
    <t>2060603</t>
  </si>
  <si>
    <t xml:space="preserve">    社科基金支出</t>
  </si>
  <si>
    <t>2060699</t>
  </si>
  <si>
    <t xml:space="preserve">    其他社会科学支出</t>
  </si>
  <si>
    <t>20607</t>
  </si>
  <si>
    <t>2060701</t>
  </si>
  <si>
    <t>2060702</t>
  </si>
  <si>
    <t>2060703</t>
  </si>
  <si>
    <t xml:space="preserve">    青少年科技活动</t>
  </si>
  <si>
    <t>2060704</t>
  </si>
  <si>
    <t xml:space="preserve">    学术交流活动</t>
  </si>
  <si>
    <t>2060705</t>
  </si>
  <si>
    <t xml:space="preserve">    科技馆站</t>
  </si>
  <si>
    <t>2060799</t>
  </si>
  <si>
    <t xml:space="preserve">    其他科学技术普及支出</t>
  </si>
  <si>
    <t>20608</t>
  </si>
  <si>
    <t xml:space="preserve">  科技交流与合作</t>
  </si>
  <si>
    <t>2060801</t>
  </si>
  <si>
    <t xml:space="preserve">    国际交流与合作</t>
  </si>
  <si>
    <t>2060802</t>
  </si>
  <si>
    <t xml:space="preserve">    重大科技合作项目</t>
  </si>
  <si>
    <t>2060899</t>
  </si>
  <si>
    <t xml:space="preserve">    其他科技交流与合作支出</t>
  </si>
  <si>
    <t>20609</t>
  </si>
  <si>
    <t xml:space="preserve">  科技重大项目</t>
  </si>
  <si>
    <t>2060901</t>
  </si>
  <si>
    <t xml:space="preserve">    科技重大专项</t>
  </si>
  <si>
    <t>2060902</t>
  </si>
  <si>
    <t xml:space="preserve">    重点研发计划</t>
  </si>
  <si>
    <t xml:space="preserve">    其他科技重大项目</t>
  </si>
  <si>
    <t>20699</t>
  </si>
  <si>
    <t>2069901</t>
  </si>
  <si>
    <t xml:space="preserve">    科技奖励</t>
  </si>
  <si>
    <t>2069902</t>
  </si>
  <si>
    <t xml:space="preserve">    核应急</t>
  </si>
  <si>
    <t>2069903</t>
  </si>
  <si>
    <t xml:space="preserve">    转制科研机构</t>
  </si>
  <si>
    <t>2069999</t>
  </si>
  <si>
    <t>207</t>
  </si>
  <si>
    <t>七、文化旅游体育与传媒支出</t>
  </si>
  <si>
    <t>20701</t>
  </si>
  <si>
    <t>2070101</t>
  </si>
  <si>
    <t>2070102</t>
  </si>
  <si>
    <t>2070103</t>
  </si>
  <si>
    <t>2070104</t>
  </si>
  <si>
    <t>2070105</t>
  </si>
  <si>
    <t>2070106</t>
  </si>
  <si>
    <t xml:space="preserve">    艺术表演场所</t>
  </si>
  <si>
    <t>2070107</t>
  </si>
  <si>
    <t>2070108</t>
  </si>
  <si>
    <t xml:space="preserve">    文化活动</t>
  </si>
  <si>
    <t>2070109</t>
  </si>
  <si>
    <t>2070110</t>
  </si>
  <si>
    <t xml:space="preserve">    文化和旅游交流与合作</t>
  </si>
  <si>
    <t>2070111</t>
  </si>
  <si>
    <t xml:space="preserve">    文化创作与保护</t>
  </si>
  <si>
    <t>2070112</t>
  </si>
  <si>
    <t>2070113</t>
  </si>
  <si>
    <t>2070114</t>
  </si>
  <si>
    <t>2070199</t>
  </si>
  <si>
    <t>20702</t>
  </si>
  <si>
    <t>2070201</t>
  </si>
  <si>
    <t>2070202</t>
  </si>
  <si>
    <t>2070203</t>
  </si>
  <si>
    <t>2070204</t>
  </si>
  <si>
    <t>2070205</t>
  </si>
  <si>
    <t>2070206</t>
  </si>
  <si>
    <t>2070299</t>
  </si>
  <si>
    <t xml:space="preserve">    其他文物支出</t>
  </si>
  <si>
    <t>20703</t>
  </si>
  <si>
    <t>2070301</t>
  </si>
  <si>
    <t>2070302</t>
  </si>
  <si>
    <t>2070303</t>
  </si>
  <si>
    <t>2070304</t>
  </si>
  <si>
    <t xml:space="preserve">    运动项目管理</t>
  </si>
  <si>
    <t>2070305</t>
  </si>
  <si>
    <t xml:space="preserve">    体育竞赛</t>
  </si>
  <si>
    <t>2070306</t>
  </si>
  <si>
    <t xml:space="preserve">    体育训练</t>
  </si>
  <si>
    <t>2070307</t>
  </si>
  <si>
    <t>2070308</t>
  </si>
  <si>
    <t>2070309</t>
  </si>
  <si>
    <t xml:space="preserve">    体育交流与合作</t>
  </si>
  <si>
    <t>2070399</t>
  </si>
  <si>
    <t>20706</t>
  </si>
  <si>
    <t>2070601</t>
  </si>
  <si>
    <t>2070602</t>
  </si>
  <si>
    <t>2070603</t>
  </si>
  <si>
    <t>2070604</t>
  </si>
  <si>
    <t xml:space="preserve">    新闻通讯</t>
  </si>
  <si>
    <t>2070605</t>
  </si>
  <si>
    <t>2070606</t>
  </si>
  <si>
    <t xml:space="preserve">    版权管理</t>
  </si>
  <si>
    <t>2070607</t>
  </si>
  <si>
    <t xml:space="preserve">    电影</t>
  </si>
  <si>
    <t>2070699</t>
  </si>
  <si>
    <t>20708</t>
  </si>
  <si>
    <t>2070801</t>
  </si>
  <si>
    <t>2070802</t>
  </si>
  <si>
    <t>2070803</t>
  </si>
  <si>
    <t>2070804</t>
  </si>
  <si>
    <t xml:space="preserve">    广播</t>
  </si>
  <si>
    <t>2070805</t>
  </si>
  <si>
    <t>2070806</t>
  </si>
  <si>
    <t xml:space="preserve">    监测监管</t>
  </si>
  <si>
    <t>2070899</t>
  </si>
  <si>
    <t>20799</t>
  </si>
  <si>
    <t>2079902</t>
  </si>
  <si>
    <t xml:space="preserve">    宣传文化发展专项支出</t>
  </si>
  <si>
    <t>2079903</t>
  </si>
  <si>
    <t>2079999</t>
  </si>
  <si>
    <t>208</t>
  </si>
  <si>
    <t>八、社会保障和就业支出</t>
  </si>
  <si>
    <t>20801</t>
  </si>
  <si>
    <t>2080101</t>
  </si>
  <si>
    <t>2080102</t>
  </si>
  <si>
    <t>2080103</t>
  </si>
  <si>
    <t>2080104</t>
  </si>
  <si>
    <t xml:space="preserve">    综合业务管理</t>
  </si>
  <si>
    <t>2080105</t>
  </si>
  <si>
    <t xml:space="preserve">    劳动保障监察</t>
  </si>
  <si>
    <t>2080106</t>
  </si>
  <si>
    <t xml:space="preserve">    就业管理事务</t>
  </si>
  <si>
    <t>2080107</t>
  </si>
  <si>
    <t xml:space="preserve">    社会保险业务管理事务</t>
  </si>
  <si>
    <t>2080108</t>
  </si>
  <si>
    <t>2080109</t>
  </si>
  <si>
    <t>2080110</t>
  </si>
  <si>
    <t xml:space="preserve">    劳动关系和维权</t>
  </si>
  <si>
    <t>2080111</t>
  </si>
  <si>
    <t xml:space="preserve">    公共就业服务和职业技能鉴定机构</t>
  </si>
  <si>
    <t>2080112</t>
  </si>
  <si>
    <t xml:space="preserve">    劳动人事争议调解仲裁</t>
  </si>
  <si>
    <t>2080199</t>
  </si>
  <si>
    <t xml:space="preserve">    其他人力资源和社会保障管理事务支出</t>
  </si>
  <si>
    <t>20802</t>
  </si>
  <si>
    <t>2080201</t>
  </si>
  <si>
    <t>2080202</t>
  </si>
  <si>
    <t>2080203</t>
  </si>
  <si>
    <t>2080206</t>
  </si>
  <si>
    <t xml:space="preserve">    社会组织管理</t>
  </si>
  <si>
    <t>2080207</t>
  </si>
  <si>
    <t>2080208</t>
  </si>
  <si>
    <t>2080299</t>
  </si>
  <si>
    <t>20804</t>
  </si>
  <si>
    <t>2080402</t>
  </si>
  <si>
    <t xml:space="preserve">    用一般公共预算补充基金</t>
  </si>
  <si>
    <t>20805</t>
  </si>
  <si>
    <t>2080501</t>
  </si>
  <si>
    <t>2080502</t>
  </si>
  <si>
    <t>2080503</t>
  </si>
  <si>
    <t>2080505</t>
  </si>
  <si>
    <t xml:space="preserve">    机关事业单位基本养老保险缴费支出</t>
  </si>
  <si>
    <t>2080506</t>
  </si>
  <si>
    <t>2080507</t>
  </si>
  <si>
    <t>2080599</t>
  </si>
  <si>
    <t>20806</t>
  </si>
  <si>
    <t>2080601</t>
  </si>
  <si>
    <t>2080602</t>
  </si>
  <si>
    <t xml:space="preserve">    厂办大集体改革补助</t>
  </si>
  <si>
    <t>2080699</t>
  </si>
  <si>
    <t xml:space="preserve">    其他企业改革发展补助</t>
  </si>
  <si>
    <t>20807</t>
  </si>
  <si>
    <t>2080701</t>
  </si>
  <si>
    <t xml:space="preserve">    就业创业服务补贴</t>
  </si>
  <si>
    <t>2080702</t>
  </si>
  <si>
    <t xml:space="preserve">    职业培训补贴</t>
  </si>
  <si>
    <t>2080704</t>
  </si>
  <si>
    <t xml:space="preserve">    社会保险补贴</t>
  </si>
  <si>
    <t>2080705</t>
  </si>
  <si>
    <t xml:space="preserve">    公益性岗位补贴</t>
  </si>
  <si>
    <t>2080709</t>
  </si>
  <si>
    <t xml:space="preserve">    职业技能鉴定补贴</t>
  </si>
  <si>
    <t>2080711</t>
  </si>
  <si>
    <t xml:space="preserve">    就业见习补贴</t>
  </si>
  <si>
    <t>2080712</t>
  </si>
  <si>
    <t xml:space="preserve">    高技能人才培养补助</t>
  </si>
  <si>
    <t>2080713</t>
  </si>
  <si>
    <t xml:space="preserve">    求职创业补贴</t>
  </si>
  <si>
    <t>2080799</t>
  </si>
  <si>
    <t>20808</t>
  </si>
  <si>
    <t>2080801</t>
  </si>
  <si>
    <t>2080802</t>
  </si>
  <si>
    <t xml:space="preserve">    伤残抚恤</t>
  </si>
  <si>
    <t>2080803</t>
  </si>
  <si>
    <t xml:space="preserve">    在乡复员、退伍军人生活补助</t>
  </si>
  <si>
    <t>2080804</t>
  </si>
  <si>
    <t>2080805</t>
  </si>
  <si>
    <t>2080806</t>
  </si>
  <si>
    <t xml:space="preserve">    农村籍退役士兵老年生活补助</t>
  </si>
  <si>
    <t>20809</t>
  </si>
  <si>
    <t>2080901</t>
  </si>
  <si>
    <t>2080902</t>
  </si>
  <si>
    <t>2080903</t>
  </si>
  <si>
    <t>2080904</t>
  </si>
  <si>
    <t xml:space="preserve">    退役士兵管理教育</t>
  </si>
  <si>
    <t>2080905</t>
  </si>
  <si>
    <t>2080999</t>
  </si>
  <si>
    <t>20810</t>
  </si>
  <si>
    <t>2081001</t>
  </si>
  <si>
    <t>2081002</t>
  </si>
  <si>
    <t>2081003</t>
  </si>
  <si>
    <t xml:space="preserve">    康复辅具</t>
  </si>
  <si>
    <t>2081004</t>
  </si>
  <si>
    <t>2081005</t>
  </si>
  <si>
    <t xml:space="preserve">    社会福利事业单位</t>
  </si>
  <si>
    <t>2081006</t>
  </si>
  <si>
    <t>2081099</t>
  </si>
  <si>
    <t xml:space="preserve">    其他社会福利支出</t>
  </si>
  <si>
    <t>20811</t>
  </si>
  <si>
    <t>2081101</t>
  </si>
  <si>
    <t>2081102</t>
  </si>
  <si>
    <t>2081103</t>
  </si>
  <si>
    <t>2081104</t>
  </si>
  <si>
    <t>2081105</t>
  </si>
  <si>
    <t>2081106</t>
  </si>
  <si>
    <t xml:space="preserve">    残疾人体育</t>
  </si>
  <si>
    <t>2081107</t>
  </si>
  <si>
    <t>2081199</t>
  </si>
  <si>
    <t>20816</t>
  </si>
  <si>
    <t>2081601</t>
  </si>
  <si>
    <t>2081602</t>
  </si>
  <si>
    <t>2081603</t>
  </si>
  <si>
    <t>2081699</t>
  </si>
  <si>
    <t xml:space="preserve">    其他红十字事业支出</t>
  </si>
  <si>
    <t>20819</t>
  </si>
  <si>
    <t>2081901</t>
  </si>
  <si>
    <t>2081902</t>
  </si>
  <si>
    <t>20820</t>
  </si>
  <si>
    <t xml:space="preserve">  临时救助</t>
  </si>
  <si>
    <t>2082001</t>
  </si>
  <si>
    <t xml:space="preserve">    临时救助支出</t>
  </si>
  <si>
    <t>2082002</t>
  </si>
  <si>
    <t xml:space="preserve">    流浪乞讨人员救助支出</t>
  </si>
  <si>
    <t>20821</t>
  </si>
  <si>
    <t>2082101</t>
  </si>
  <si>
    <t xml:space="preserve">    城市特困人员救助供养支出</t>
  </si>
  <si>
    <t>2082102</t>
  </si>
  <si>
    <t>20824</t>
  </si>
  <si>
    <t xml:space="preserve">  补充道路交通事故社会救助基金</t>
  </si>
  <si>
    <t>2082401</t>
  </si>
  <si>
    <t xml:space="preserve">    交强险增值税补助基金支出</t>
  </si>
  <si>
    <t>2082402</t>
  </si>
  <si>
    <t xml:space="preserve">    交强险罚款收入补助基金支出</t>
  </si>
  <si>
    <t>20825</t>
  </si>
  <si>
    <t>2082501</t>
  </si>
  <si>
    <t xml:space="preserve">    其他城市生活救助</t>
  </si>
  <si>
    <t>2082502</t>
  </si>
  <si>
    <t>20826</t>
  </si>
  <si>
    <t>2082601</t>
  </si>
  <si>
    <t>2082602</t>
  </si>
  <si>
    <t>2082699</t>
  </si>
  <si>
    <t xml:space="preserve">    财政对其他基本养老保险基金的补助</t>
  </si>
  <si>
    <t>20827</t>
  </si>
  <si>
    <t xml:space="preserve">  财政对其他社会保险基金的补助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</si>
  <si>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</si>
  <si>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</si>
  <si>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</si>
  <si>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</si>
  <si>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</si>
  <si>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</si>
  <si>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2082799</t>
  </si>
  <si>
    <t xml:space="preserve">    其他财政对社会保险基金的补助</t>
  </si>
  <si>
    <t>20828</t>
  </si>
  <si>
    <t>2082801</t>
  </si>
  <si>
    <t>2082802</t>
  </si>
  <si>
    <t>2082803</t>
  </si>
  <si>
    <t>2082804</t>
  </si>
  <si>
    <t>2082805</t>
  </si>
  <si>
    <t xml:space="preserve">    部队供应</t>
  </si>
  <si>
    <t>2082850</t>
  </si>
  <si>
    <t>2082899</t>
  </si>
  <si>
    <t xml:space="preserve">    其他退役军人事务管理支出</t>
  </si>
  <si>
    <t>20830</t>
  </si>
  <si>
    <t xml:space="preserve">  财政代缴社会保险费支出</t>
  </si>
  <si>
    <t>2083001</t>
  </si>
  <si>
    <t xml:space="preserve">    财政代缴城乡居民基本养老保险费支出</t>
  </si>
  <si>
    <t>2083099</t>
  </si>
  <si>
    <t xml:space="preserve">    财政代缴其他社会保险费支出</t>
  </si>
  <si>
    <t>20899</t>
  </si>
  <si>
    <t>210</t>
  </si>
  <si>
    <t>九、卫生健康支出</t>
  </si>
  <si>
    <t>21001</t>
  </si>
  <si>
    <t>2100101</t>
  </si>
  <si>
    <t>2100102</t>
  </si>
  <si>
    <t>2100103</t>
  </si>
  <si>
    <t>2100199</t>
  </si>
  <si>
    <t>21002</t>
  </si>
  <si>
    <t>2100201</t>
  </si>
  <si>
    <t>2100202</t>
  </si>
  <si>
    <t>2100203</t>
  </si>
  <si>
    <t xml:space="preserve">    传染病医院</t>
  </si>
  <si>
    <t>2100204</t>
  </si>
  <si>
    <t xml:space="preserve">    职业病防治医院</t>
  </si>
  <si>
    <t>2100205</t>
  </si>
  <si>
    <t xml:space="preserve">    精神病医院</t>
  </si>
  <si>
    <t>2100206</t>
  </si>
  <si>
    <t xml:space="preserve">    妇幼保健医院</t>
  </si>
  <si>
    <t>2100207</t>
  </si>
  <si>
    <t xml:space="preserve">    儿童医院</t>
  </si>
  <si>
    <t>2100208</t>
  </si>
  <si>
    <t xml:space="preserve">    其他专科医院</t>
  </si>
  <si>
    <t>2100209</t>
  </si>
  <si>
    <t xml:space="preserve">    福利医院</t>
  </si>
  <si>
    <t>2100210</t>
  </si>
  <si>
    <t xml:space="preserve">    行业医院</t>
  </si>
  <si>
    <t>2100211</t>
  </si>
  <si>
    <t xml:space="preserve">    处理医疗欠费</t>
  </si>
  <si>
    <t>2100212</t>
  </si>
  <si>
    <t xml:space="preserve">    康复医院</t>
  </si>
  <si>
    <t>2100299</t>
  </si>
  <si>
    <t>21003</t>
  </si>
  <si>
    <t>2100301</t>
  </si>
  <si>
    <t>2100302</t>
  </si>
  <si>
    <t>2100399</t>
  </si>
  <si>
    <t>21004</t>
  </si>
  <si>
    <t>2100401</t>
  </si>
  <si>
    <t>2100402</t>
  </si>
  <si>
    <t>2100403</t>
  </si>
  <si>
    <t>2100404</t>
  </si>
  <si>
    <t xml:space="preserve">    精神卫生机构</t>
  </si>
  <si>
    <t>2100405</t>
  </si>
  <si>
    <t xml:space="preserve">    应急救治机构</t>
  </si>
  <si>
    <t>2100406</t>
  </si>
  <si>
    <t xml:space="preserve">    采供血机构</t>
  </si>
  <si>
    <t>2100407</t>
  </si>
  <si>
    <t>2100408</t>
  </si>
  <si>
    <t>2100409</t>
  </si>
  <si>
    <t>2100410</t>
  </si>
  <si>
    <t>2100499</t>
  </si>
  <si>
    <t>21006</t>
  </si>
  <si>
    <t>2100601</t>
  </si>
  <si>
    <t>2100699</t>
  </si>
  <si>
    <t xml:space="preserve">    其他中医药支出</t>
  </si>
  <si>
    <t>21007</t>
  </si>
  <si>
    <t>2100716</t>
  </si>
  <si>
    <t xml:space="preserve">    计划生育机构</t>
  </si>
  <si>
    <t>2100717</t>
  </si>
  <si>
    <t>2100799</t>
  </si>
  <si>
    <t>21011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</si>
  <si>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</si>
  <si>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</si>
  <si>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</si>
  <si>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</si>
  <si>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</si>
  <si>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</si>
  <si>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</si>
  <si>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</si>
  <si>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21012</t>
  </si>
  <si>
    <t>2101201</t>
  </si>
  <si>
    <t xml:space="preserve">    财政对职工基本医疗保险基金的补助</t>
  </si>
  <si>
    <t>2101202</t>
  </si>
  <si>
    <t>2101299</t>
  </si>
  <si>
    <t xml:space="preserve">    财政对其他基本医疗保险基金的补助</t>
  </si>
  <si>
    <t>21013</t>
  </si>
  <si>
    <t>2101301</t>
  </si>
  <si>
    <t>2101302</t>
  </si>
  <si>
    <t xml:space="preserve">    疾病应急救助</t>
  </si>
  <si>
    <t>2101399</t>
  </si>
  <si>
    <t xml:space="preserve">    其他医疗救助支出</t>
  </si>
  <si>
    <t>21014</t>
  </si>
  <si>
    <t>2101401</t>
  </si>
  <si>
    <t>2101499</t>
  </si>
  <si>
    <t xml:space="preserve">    其他优抚对象医疗支出</t>
  </si>
  <si>
    <t>21015</t>
  </si>
  <si>
    <t>2101501</t>
  </si>
  <si>
    <t>2101502</t>
  </si>
  <si>
    <t>2101503</t>
  </si>
  <si>
    <t>2101504</t>
  </si>
  <si>
    <t>2101505</t>
  </si>
  <si>
    <t xml:space="preserve">    医疗保障政策管理</t>
  </si>
  <si>
    <t>2101506</t>
  </si>
  <si>
    <t xml:space="preserve">    医疗保障经办事务</t>
  </si>
  <si>
    <t>2101550</t>
  </si>
  <si>
    <t>2101599</t>
  </si>
  <si>
    <t xml:space="preserve">    其他医疗保障管理事务支出</t>
  </si>
  <si>
    <t>21016</t>
  </si>
  <si>
    <t xml:space="preserve">  老龄卫生健康事务</t>
  </si>
  <si>
    <t>2101601</t>
  </si>
  <si>
    <t xml:space="preserve">    老龄卫生健康事务</t>
  </si>
  <si>
    <t>21099</t>
  </si>
  <si>
    <t>2109901</t>
  </si>
  <si>
    <t>211</t>
  </si>
  <si>
    <t>十、节能环保支出</t>
  </si>
  <si>
    <t>21101</t>
  </si>
  <si>
    <t>2110101</t>
  </si>
  <si>
    <t>2110102</t>
  </si>
  <si>
    <t>2110103</t>
  </si>
  <si>
    <t>2110104</t>
  </si>
  <si>
    <t xml:space="preserve">    生态环境保护宣传</t>
  </si>
  <si>
    <t>2110105</t>
  </si>
  <si>
    <t xml:space="preserve">    环境保护法规、规划及标准</t>
  </si>
  <si>
    <t>2110106</t>
  </si>
  <si>
    <t xml:space="preserve">    生态环境国际合作及履约</t>
  </si>
  <si>
    <t>2110107</t>
  </si>
  <si>
    <t xml:space="preserve">    生态环境保护行政许可</t>
  </si>
  <si>
    <t>2110108</t>
  </si>
  <si>
    <t xml:space="preserve">    应对气候变化管理事务</t>
  </si>
  <si>
    <t>2110199</t>
  </si>
  <si>
    <t xml:space="preserve">    其他环境保护管理事务支出</t>
  </si>
  <si>
    <t>21102</t>
  </si>
  <si>
    <t>2110203</t>
  </si>
  <si>
    <t xml:space="preserve">    建设项目环评审查与监督</t>
  </si>
  <si>
    <t>2110204</t>
  </si>
  <si>
    <t xml:space="preserve">    核与辐射安全监督</t>
  </si>
  <si>
    <t>2110299</t>
  </si>
  <si>
    <t>21103</t>
  </si>
  <si>
    <t>2110301</t>
  </si>
  <si>
    <t>2110302</t>
  </si>
  <si>
    <t>2110303</t>
  </si>
  <si>
    <t xml:space="preserve">    噪声</t>
  </si>
  <si>
    <t>2110304</t>
  </si>
  <si>
    <t xml:space="preserve">    固体废弃物与化学品</t>
  </si>
  <si>
    <t>2110305</t>
  </si>
  <si>
    <t xml:space="preserve">    放射源和放射性废物监管</t>
  </si>
  <si>
    <t>2110306</t>
  </si>
  <si>
    <t xml:space="preserve">    辐射</t>
  </si>
  <si>
    <t>2110399</t>
  </si>
  <si>
    <t xml:space="preserve">    其他污染防治支出</t>
  </si>
  <si>
    <t>21104</t>
  </si>
  <si>
    <t>2110401</t>
  </si>
  <si>
    <t xml:space="preserve">    生态保护</t>
  </si>
  <si>
    <t>2110402</t>
  </si>
  <si>
    <t xml:space="preserve">    农村环境保护</t>
  </si>
  <si>
    <t>2110404</t>
  </si>
  <si>
    <t xml:space="preserve">    生物及物种资源保护</t>
  </si>
  <si>
    <t>2110499</t>
  </si>
  <si>
    <t>21105</t>
  </si>
  <si>
    <t>2110501</t>
  </si>
  <si>
    <t xml:space="preserve">    森林管护</t>
  </si>
  <si>
    <t>2110502</t>
  </si>
  <si>
    <t>2110503</t>
  </si>
  <si>
    <t xml:space="preserve">    政策性社会性支出补助</t>
  </si>
  <si>
    <t>2110506</t>
  </si>
  <si>
    <t xml:space="preserve">    天然林保护工程建设</t>
  </si>
  <si>
    <t>2110507</t>
  </si>
  <si>
    <t xml:space="preserve">    停伐补助</t>
  </si>
  <si>
    <t>2110599</t>
  </si>
  <si>
    <t xml:space="preserve">    其他天然林保护支出</t>
  </si>
  <si>
    <t>21106</t>
  </si>
  <si>
    <t>2110602</t>
  </si>
  <si>
    <t>2110603</t>
  </si>
  <si>
    <t xml:space="preserve">    退耕还林粮食折现补贴</t>
  </si>
  <si>
    <t>2110604</t>
  </si>
  <si>
    <t xml:space="preserve">    退耕还林粮食费用补贴</t>
  </si>
  <si>
    <t>2110605</t>
  </si>
  <si>
    <t xml:space="preserve">    退耕还林工程建设</t>
  </si>
  <si>
    <t>2110699</t>
  </si>
  <si>
    <t>21107</t>
  </si>
  <si>
    <t xml:space="preserve">  风沙荒漠治理</t>
  </si>
  <si>
    <t>2110704</t>
  </si>
  <si>
    <t xml:space="preserve">    京津风沙源治理工程建设</t>
  </si>
  <si>
    <t>2110799</t>
  </si>
  <si>
    <t xml:space="preserve">    其他风沙荒漠治理支出</t>
  </si>
  <si>
    <t>21108</t>
  </si>
  <si>
    <t xml:space="preserve">  退牧还草</t>
  </si>
  <si>
    <t>2110804</t>
  </si>
  <si>
    <t xml:space="preserve">    退牧还草工程建设</t>
  </si>
  <si>
    <t>2110899</t>
  </si>
  <si>
    <t xml:space="preserve">    其他退牧还草支出</t>
  </si>
  <si>
    <t>21109</t>
  </si>
  <si>
    <t xml:space="preserve">  已垦草原退耕还草</t>
  </si>
  <si>
    <t>21110</t>
  </si>
  <si>
    <t>21111</t>
  </si>
  <si>
    <t xml:space="preserve">  污染减排</t>
  </si>
  <si>
    <t>2111101</t>
  </si>
  <si>
    <t xml:space="preserve">    生态环境监测与信息</t>
  </si>
  <si>
    <t>2111102</t>
  </si>
  <si>
    <t xml:space="preserve">    生态环境执法监察</t>
  </si>
  <si>
    <t>2111103</t>
  </si>
  <si>
    <t xml:space="preserve">    减排专项支出</t>
  </si>
  <si>
    <t>2111104</t>
  </si>
  <si>
    <t xml:space="preserve">    清洁生产专项支出</t>
  </si>
  <si>
    <t>2111199</t>
  </si>
  <si>
    <t xml:space="preserve">    其他污染减排支出</t>
  </si>
  <si>
    <t>21112</t>
  </si>
  <si>
    <t xml:space="preserve">  可再生能源</t>
  </si>
  <si>
    <t>21113</t>
  </si>
  <si>
    <t xml:space="preserve">  循环经济</t>
  </si>
  <si>
    <t>21114</t>
  </si>
  <si>
    <t>2111401</t>
  </si>
  <si>
    <t>2111402</t>
  </si>
  <si>
    <t>2111403</t>
  </si>
  <si>
    <t>2111404</t>
  </si>
  <si>
    <t xml:space="preserve">    能源预测预警</t>
  </si>
  <si>
    <t>2111405</t>
  </si>
  <si>
    <t xml:space="preserve">    能源战略规划与实施</t>
  </si>
  <si>
    <t>2111406</t>
  </si>
  <si>
    <t xml:space="preserve">    能源科技装备</t>
  </si>
  <si>
    <t>2111407</t>
  </si>
  <si>
    <t xml:space="preserve">    能源行业管理</t>
  </si>
  <si>
    <t>2111408</t>
  </si>
  <si>
    <t xml:space="preserve">    能源管理</t>
  </si>
  <si>
    <t>2111409</t>
  </si>
  <si>
    <t xml:space="preserve">    石油储备发展管理</t>
  </si>
  <si>
    <t>2111410</t>
  </si>
  <si>
    <t xml:space="preserve">    能源调查</t>
  </si>
  <si>
    <t>2111411</t>
  </si>
  <si>
    <t>2111413</t>
  </si>
  <si>
    <t xml:space="preserve">    农村电网建设</t>
  </si>
  <si>
    <t>2111450</t>
  </si>
  <si>
    <t>2111499</t>
  </si>
  <si>
    <t xml:space="preserve">    其他能源管理事务支出</t>
  </si>
  <si>
    <t>21199</t>
  </si>
  <si>
    <t>212</t>
  </si>
  <si>
    <t>十一、城乡社区支出</t>
  </si>
  <si>
    <t>21201</t>
  </si>
  <si>
    <t>2120101</t>
  </si>
  <si>
    <t>2120102</t>
  </si>
  <si>
    <t>2120103</t>
  </si>
  <si>
    <t>2120104</t>
  </si>
  <si>
    <t>2120105</t>
  </si>
  <si>
    <t xml:space="preserve">    工程建设标准规范编制与监管</t>
  </si>
  <si>
    <t>2120106</t>
  </si>
  <si>
    <t>2120107</t>
  </si>
  <si>
    <t xml:space="preserve">    市政公用行业市场监管</t>
  </si>
  <si>
    <t>2120109</t>
  </si>
  <si>
    <t>2120110</t>
  </si>
  <si>
    <t xml:space="preserve">    执业资格注册、资质审查</t>
  </si>
  <si>
    <t>2120199</t>
  </si>
  <si>
    <t>21202</t>
  </si>
  <si>
    <t>21203</t>
  </si>
  <si>
    <t>2120303</t>
  </si>
  <si>
    <t xml:space="preserve">    小城镇基础设施建设</t>
  </si>
  <si>
    <t>2120399</t>
  </si>
  <si>
    <t>21205</t>
  </si>
  <si>
    <t>21206</t>
  </si>
  <si>
    <t xml:space="preserve">  建设市场管理与监督</t>
  </si>
  <si>
    <t>21299</t>
  </si>
  <si>
    <t xml:space="preserve">  其他城乡社区支出</t>
  </si>
  <si>
    <t>213</t>
  </si>
  <si>
    <t>十二、农林水支出</t>
  </si>
  <si>
    <t>21301</t>
  </si>
  <si>
    <t>2130101</t>
  </si>
  <si>
    <t>2130102</t>
  </si>
  <si>
    <t>2130103</t>
  </si>
  <si>
    <t>2130104</t>
  </si>
  <si>
    <t>2130105</t>
  </si>
  <si>
    <t xml:space="preserve">    农垦运行</t>
  </si>
  <si>
    <t>2130106</t>
  </si>
  <si>
    <t xml:space="preserve">    科技转化与推广服务</t>
  </si>
  <si>
    <t>2130108</t>
  </si>
  <si>
    <t>2130109</t>
  </si>
  <si>
    <t xml:space="preserve">    农产品质量安全</t>
  </si>
  <si>
    <t>2130110</t>
  </si>
  <si>
    <t xml:space="preserve">    执法监管</t>
  </si>
  <si>
    <t>2130111</t>
  </si>
  <si>
    <t xml:space="preserve">    统计监测与信息服务</t>
  </si>
  <si>
    <t>2130112</t>
  </si>
  <si>
    <t xml:space="preserve">    行业业务管理</t>
  </si>
  <si>
    <t>2130114</t>
  </si>
  <si>
    <t xml:space="preserve">    对外交流与合作</t>
  </si>
  <si>
    <t>2130119</t>
  </si>
  <si>
    <t xml:space="preserve">    防灾救灾</t>
  </si>
  <si>
    <t>2130120</t>
  </si>
  <si>
    <t xml:space="preserve">    稳定农民收入补贴</t>
  </si>
  <si>
    <t>2130121</t>
  </si>
  <si>
    <t xml:space="preserve">    农业结构调整补贴</t>
  </si>
  <si>
    <t>2130122</t>
  </si>
  <si>
    <t>2130124</t>
  </si>
  <si>
    <t xml:space="preserve">    农村合作经济</t>
  </si>
  <si>
    <t>2130125</t>
  </si>
  <si>
    <t xml:space="preserve">    农产品加工与促销</t>
  </si>
  <si>
    <t>2130126</t>
  </si>
  <si>
    <t>2130135</t>
  </si>
  <si>
    <t xml:space="preserve">    农业资源保护修复与利用</t>
  </si>
  <si>
    <t>2130142</t>
  </si>
  <si>
    <t>2130148</t>
  </si>
  <si>
    <t xml:space="preserve">    成品油价格改革对渔业的补贴</t>
  </si>
  <si>
    <t>2130152</t>
  </si>
  <si>
    <t>2130153</t>
  </si>
  <si>
    <t xml:space="preserve">    农田建设</t>
  </si>
  <si>
    <t>2130199</t>
  </si>
  <si>
    <t>21302</t>
  </si>
  <si>
    <t>2130201</t>
  </si>
  <si>
    <t>2130202</t>
  </si>
  <si>
    <t>2130203</t>
  </si>
  <si>
    <t>2130204</t>
  </si>
  <si>
    <t>2130205</t>
  </si>
  <si>
    <t>2130206</t>
  </si>
  <si>
    <t xml:space="preserve">    技术推广与转化</t>
  </si>
  <si>
    <t>2130207</t>
  </si>
  <si>
    <t xml:space="preserve">    森林资源管理</t>
  </si>
  <si>
    <t>2130209</t>
  </si>
  <si>
    <t>2130210</t>
  </si>
  <si>
    <t xml:space="preserve">    自然保护区等管理</t>
  </si>
  <si>
    <t>2130211</t>
  </si>
  <si>
    <t xml:space="preserve">    动植物保护</t>
  </si>
  <si>
    <t>2130212</t>
  </si>
  <si>
    <t xml:space="preserve">    湿地保护</t>
  </si>
  <si>
    <t>2130213</t>
  </si>
  <si>
    <t xml:space="preserve">    执法与监督</t>
  </si>
  <si>
    <t>2130217</t>
  </si>
  <si>
    <t xml:space="preserve">    防沙治沙</t>
  </si>
  <si>
    <t>2130220</t>
  </si>
  <si>
    <t xml:space="preserve">    对外合作与交流</t>
  </si>
  <si>
    <t>2130221</t>
  </si>
  <si>
    <t xml:space="preserve">    产业化管理</t>
  </si>
  <si>
    <t>2130223</t>
  </si>
  <si>
    <t xml:space="preserve">    信息管理</t>
  </si>
  <si>
    <t>2130226</t>
  </si>
  <si>
    <t xml:space="preserve">    林区公共支出</t>
  </si>
  <si>
    <t>2130227</t>
  </si>
  <si>
    <t xml:space="preserve">    贷款贴息</t>
  </si>
  <si>
    <t>2130232</t>
  </si>
  <si>
    <t xml:space="preserve">    成品油价格改革对林业的补贴</t>
  </si>
  <si>
    <t>2130234</t>
  </si>
  <si>
    <t>2130235</t>
  </si>
  <si>
    <t xml:space="preserve">    国家公园</t>
  </si>
  <si>
    <t>2130236</t>
  </si>
  <si>
    <t xml:space="preserve">    草原管理</t>
  </si>
  <si>
    <t>2130237</t>
  </si>
  <si>
    <t>2130299</t>
  </si>
  <si>
    <t>21303</t>
  </si>
  <si>
    <t>2130301</t>
  </si>
  <si>
    <t>2130302</t>
  </si>
  <si>
    <t>2130303</t>
  </si>
  <si>
    <t>2130304</t>
  </si>
  <si>
    <t>2130305</t>
  </si>
  <si>
    <t>2130306</t>
  </si>
  <si>
    <t xml:space="preserve">    水利工程运行与维护</t>
  </si>
  <si>
    <t>2130307</t>
  </si>
  <si>
    <t xml:space="preserve">    长江黄河等流域管理</t>
  </si>
  <si>
    <t>2130308</t>
  </si>
  <si>
    <t xml:space="preserve">    水利前期工作</t>
  </si>
  <si>
    <t>2130309</t>
  </si>
  <si>
    <t xml:space="preserve">    水利执法监督</t>
  </si>
  <si>
    <t>2130310</t>
  </si>
  <si>
    <t>2130311</t>
  </si>
  <si>
    <t>2130312</t>
  </si>
  <si>
    <t xml:space="preserve">    水质监测</t>
  </si>
  <si>
    <t>2130313</t>
  </si>
  <si>
    <t xml:space="preserve">    水文测报</t>
  </si>
  <si>
    <t>2130314</t>
  </si>
  <si>
    <t>2130315</t>
  </si>
  <si>
    <t xml:space="preserve">    抗旱</t>
  </si>
  <si>
    <t>2130316</t>
  </si>
  <si>
    <t xml:space="preserve">    农村水利</t>
  </si>
  <si>
    <t>2130317</t>
  </si>
  <si>
    <t xml:space="preserve">    水利技术推广</t>
  </si>
  <si>
    <t>2130318</t>
  </si>
  <si>
    <t xml:space="preserve">    国际河流治理与管理</t>
  </si>
  <si>
    <t>2130319</t>
  </si>
  <si>
    <t xml:space="preserve">    江河湖库水系综合整治</t>
  </si>
  <si>
    <t>2130321</t>
  </si>
  <si>
    <t xml:space="preserve">    大中型水库移民后期扶持专项支出</t>
  </si>
  <si>
    <t>2130322</t>
  </si>
  <si>
    <t xml:space="preserve">    水利安全监督</t>
  </si>
  <si>
    <t>2130333</t>
  </si>
  <si>
    <t>2130334</t>
  </si>
  <si>
    <t>2130335</t>
  </si>
  <si>
    <t>2130336</t>
  </si>
  <si>
    <t xml:space="preserve">    南水北调工程建设</t>
  </si>
  <si>
    <t>2130337</t>
  </si>
  <si>
    <t xml:space="preserve">    南水北调工程管理</t>
  </si>
  <si>
    <t>2130399</t>
  </si>
  <si>
    <t>21305</t>
  </si>
  <si>
    <t>2130501</t>
  </si>
  <si>
    <t>2130502</t>
  </si>
  <si>
    <t>2130503</t>
  </si>
  <si>
    <t>2130504</t>
  </si>
  <si>
    <t xml:space="preserve">    农村基础设施建设</t>
  </si>
  <si>
    <t>2130505</t>
  </si>
  <si>
    <t xml:space="preserve">    生产发展</t>
  </si>
  <si>
    <t>2130506</t>
  </si>
  <si>
    <t>2130507</t>
  </si>
  <si>
    <t xml:space="preserve">    扶贫贷款奖补和贴息</t>
  </si>
  <si>
    <t>2130508</t>
  </si>
  <si>
    <t xml:space="preserve">    “三西”农业建设专项补助</t>
  </si>
  <si>
    <t>2130550</t>
  </si>
  <si>
    <t>2130599</t>
  </si>
  <si>
    <t>21307</t>
  </si>
  <si>
    <t>2130701</t>
  </si>
  <si>
    <t>2130704</t>
  </si>
  <si>
    <t xml:space="preserve">    国有农场办社会职能改革补助</t>
  </si>
  <si>
    <t>2130705</t>
  </si>
  <si>
    <t>2130706</t>
  </si>
  <si>
    <t xml:space="preserve">    对村集体经济组织的补助</t>
  </si>
  <si>
    <t>2130707</t>
  </si>
  <si>
    <t xml:space="preserve">    农村综合改革示范试点补助</t>
  </si>
  <si>
    <t>2130799</t>
  </si>
  <si>
    <t xml:space="preserve">    其他农村综合改革支出</t>
  </si>
  <si>
    <t>21308</t>
  </si>
  <si>
    <t>2130801</t>
  </si>
  <si>
    <t>2130802</t>
  </si>
  <si>
    <t>2130803</t>
  </si>
  <si>
    <t>2130804</t>
  </si>
  <si>
    <t xml:space="preserve">    创业担保贷款贴息</t>
  </si>
  <si>
    <t>2130805</t>
  </si>
  <si>
    <t xml:space="preserve">    补充创业担保贷款基金</t>
  </si>
  <si>
    <t>2130899</t>
  </si>
  <si>
    <t xml:space="preserve">    其他普惠金融发展支出</t>
  </si>
  <si>
    <t>21309</t>
  </si>
  <si>
    <t xml:space="preserve">  目标价格补贴</t>
  </si>
  <si>
    <t>2130901</t>
  </si>
  <si>
    <t xml:space="preserve">    棉花目标价格补贴</t>
  </si>
  <si>
    <t>2130999</t>
  </si>
  <si>
    <t xml:space="preserve">    其他目标价格补贴</t>
  </si>
  <si>
    <t>21399</t>
  </si>
  <si>
    <t xml:space="preserve">  其他农林水支出</t>
  </si>
  <si>
    <t>2139901</t>
  </si>
  <si>
    <t xml:space="preserve">    化解其他公益性乡村债务支出</t>
  </si>
  <si>
    <t>2139999</t>
  </si>
  <si>
    <t xml:space="preserve">    其他农林水支出</t>
  </si>
  <si>
    <t>214</t>
  </si>
  <si>
    <t>十三、交通运输支出</t>
  </si>
  <si>
    <t>21401</t>
  </si>
  <si>
    <t>2140101</t>
  </si>
  <si>
    <t>2140102</t>
  </si>
  <si>
    <t>2140103</t>
  </si>
  <si>
    <t>2140104</t>
  </si>
  <si>
    <t>2140106</t>
  </si>
  <si>
    <t>2140109</t>
  </si>
  <si>
    <t xml:space="preserve">    交通运输信息化建设</t>
  </si>
  <si>
    <t>2140110</t>
  </si>
  <si>
    <t xml:space="preserve">    公路和运输安全</t>
  </si>
  <si>
    <t>2140111</t>
  </si>
  <si>
    <t xml:space="preserve">    公路还贷专项</t>
  </si>
  <si>
    <t>2140112</t>
  </si>
  <si>
    <t>2140114</t>
  </si>
  <si>
    <t xml:space="preserve">    公路和运输技术标准化建设</t>
  </si>
  <si>
    <t>2140122</t>
  </si>
  <si>
    <t xml:space="preserve">    港口设施</t>
  </si>
  <si>
    <t>2140123</t>
  </si>
  <si>
    <t xml:space="preserve">    航道维护</t>
  </si>
  <si>
    <t>2140127</t>
  </si>
  <si>
    <t xml:space="preserve">    船舶检验</t>
  </si>
  <si>
    <t>2140128</t>
  </si>
  <si>
    <t xml:space="preserve">    救助打捞</t>
  </si>
  <si>
    <t>2140129</t>
  </si>
  <si>
    <t xml:space="preserve">    内河运输</t>
  </si>
  <si>
    <t>2140130</t>
  </si>
  <si>
    <t xml:space="preserve">    远洋运输</t>
  </si>
  <si>
    <t>2140131</t>
  </si>
  <si>
    <t xml:space="preserve">    海事管理</t>
  </si>
  <si>
    <t>2140133</t>
  </si>
  <si>
    <t xml:space="preserve">    航标事业发展支出</t>
  </si>
  <si>
    <t>2140136</t>
  </si>
  <si>
    <t xml:space="preserve">    水路运输管理支出</t>
  </si>
  <si>
    <t>2140138</t>
  </si>
  <si>
    <t xml:space="preserve">    口岸建设</t>
  </si>
  <si>
    <t>2140139</t>
  </si>
  <si>
    <t xml:space="preserve">    取消政府还贷二级公路收费专项支出</t>
  </si>
  <si>
    <t>2140199</t>
  </si>
  <si>
    <t>21402</t>
  </si>
  <si>
    <t xml:space="preserve">  铁路运输</t>
  </si>
  <si>
    <t>2140201</t>
  </si>
  <si>
    <t>2140202</t>
  </si>
  <si>
    <t>2140203</t>
  </si>
  <si>
    <t>2140204</t>
  </si>
  <si>
    <t xml:space="preserve">    铁路路网建设</t>
  </si>
  <si>
    <t>2140205</t>
  </si>
  <si>
    <t xml:space="preserve">    铁路还贷专项</t>
  </si>
  <si>
    <t>2140206</t>
  </si>
  <si>
    <t xml:space="preserve">    铁路安全</t>
  </si>
  <si>
    <t>2140207</t>
  </si>
  <si>
    <t xml:space="preserve">    铁路专项运输</t>
  </si>
  <si>
    <t>2140208</t>
  </si>
  <si>
    <t xml:space="preserve">    行业监管</t>
  </si>
  <si>
    <t>2140299</t>
  </si>
  <si>
    <t xml:space="preserve">    其他铁路运输支出</t>
  </si>
  <si>
    <t>21403</t>
  </si>
  <si>
    <t xml:space="preserve">  民用航空运输</t>
  </si>
  <si>
    <t>2140301</t>
  </si>
  <si>
    <t>2140302</t>
  </si>
  <si>
    <t>2140303</t>
  </si>
  <si>
    <t>2140304</t>
  </si>
  <si>
    <t xml:space="preserve">    机场建设</t>
  </si>
  <si>
    <t>2140305</t>
  </si>
  <si>
    <t xml:space="preserve">    空管系统建设</t>
  </si>
  <si>
    <t>2140306</t>
  </si>
  <si>
    <t xml:space="preserve">    民航还贷专项支出</t>
  </si>
  <si>
    <t>2140307</t>
  </si>
  <si>
    <t xml:space="preserve">    民用航空安全</t>
  </si>
  <si>
    <t>2140308</t>
  </si>
  <si>
    <t xml:space="preserve">    民航专项运输</t>
  </si>
  <si>
    <t>2140399</t>
  </si>
  <si>
    <t xml:space="preserve">    其他民用航空运输支出</t>
  </si>
  <si>
    <t>21404</t>
  </si>
  <si>
    <t>2140401</t>
  </si>
  <si>
    <t>2140402</t>
  </si>
  <si>
    <t xml:space="preserve">    对农村道路客运的补贴</t>
  </si>
  <si>
    <t>2140403</t>
  </si>
  <si>
    <t xml:space="preserve">    对出租车的补贴</t>
  </si>
  <si>
    <t>2140499</t>
  </si>
  <si>
    <t xml:space="preserve">    成品油价格改革补贴其他支出</t>
  </si>
  <si>
    <t>21405</t>
  </si>
  <si>
    <t xml:space="preserve">  邮政业支出</t>
  </si>
  <si>
    <t>2140501</t>
  </si>
  <si>
    <t>2140502</t>
  </si>
  <si>
    <t>2140503</t>
  </si>
  <si>
    <t>2140504</t>
  </si>
  <si>
    <t>2140505</t>
  </si>
  <si>
    <t xml:space="preserve">    邮政普遍服务与特殊服务</t>
  </si>
  <si>
    <t>2140599</t>
  </si>
  <si>
    <t xml:space="preserve">    其他邮政业支出</t>
  </si>
  <si>
    <t>21406</t>
  </si>
  <si>
    <t>2140601</t>
  </si>
  <si>
    <t xml:space="preserve">    车辆购置税用于公路等基础设施建设支出</t>
  </si>
  <si>
    <t>2140602</t>
  </si>
  <si>
    <t>2140603</t>
  </si>
  <si>
    <t xml:space="preserve">    车辆购置税用于老旧汽车报废更新补贴</t>
  </si>
  <si>
    <t>2140699</t>
  </si>
  <si>
    <t xml:space="preserve">    车辆购置税其他支出</t>
  </si>
  <si>
    <t>21499</t>
  </si>
  <si>
    <t>2149901</t>
  </si>
  <si>
    <t>2149999</t>
  </si>
  <si>
    <t xml:space="preserve">    其他交通运输支出</t>
  </si>
  <si>
    <t>215</t>
  </si>
  <si>
    <t>十四、资源勘探工业信息等支出</t>
  </si>
  <si>
    <t>21501</t>
  </si>
  <si>
    <t xml:space="preserve">  资源勘探开发</t>
  </si>
  <si>
    <t>2150101</t>
  </si>
  <si>
    <t>2150102</t>
  </si>
  <si>
    <t>2150103</t>
  </si>
  <si>
    <t>2150104</t>
  </si>
  <si>
    <t xml:space="preserve">    煤炭勘探开采和洗选</t>
  </si>
  <si>
    <t>2150105</t>
  </si>
  <si>
    <t xml:space="preserve">    石油和天然气勘探开采</t>
  </si>
  <si>
    <t>2150106</t>
  </si>
  <si>
    <t xml:space="preserve">    黑色金属矿勘探和采选</t>
  </si>
  <si>
    <t>2150107</t>
  </si>
  <si>
    <t xml:space="preserve">    有色金属矿勘探和采选</t>
  </si>
  <si>
    <t>2150108</t>
  </si>
  <si>
    <t xml:space="preserve">    非金属矿勘探和采选</t>
  </si>
  <si>
    <t>2150199</t>
  </si>
  <si>
    <t xml:space="preserve">    其他资源勘探业支出</t>
  </si>
  <si>
    <t>21502</t>
  </si>
  <si>
    <t xml:space="preserve">  制造业</t>
  </si>
  <si>
    <t>2150201</t>
  </si>
  <si>
    <t>2150202</t>
  </si>
  <si>
    <t>2150203</t>
  </si>
  <si>
    <t>2150204</t>
  </si>
  <si>
    <t xml:space="preserve">    纺织业</t>
  </si>
  <si>
    <t>2150205</t>
  </si>
  <si>
    <t xml:space="preserve">    医药制造业</t>
  </si>
  <si>
    <t>2150206</t>
  </si>
  <si>
    <t xml:space="preserve">    非金属矿物制品业</t>
  </si>
  <si>
    <t>2150207</t>
  </si>
  <si>
    <t xml:space="preserve">    通信设备、计算机及其他电子设备制造业</t>
  </si>
  <si>
    <t>2150208</t>
  </si>
  <si>
    <t xml:space="preserve">    交通运输设备制造业</t>
  </si>
  <si>
    <t>2150209</t>
  </si>
  <si>
    <t xml:space="preserve">    电气机械及器材制造业</t>
  </si>
  <si>
    <t>2150210</t>
  </si>
  <si>
    <t xml:space="preserve">    工艺品及其他制造业</t>
  </si>
  <si>
    <t>2150212</t>
  </si>
  <si>
    <t xml:space="preserve">    石油加工、炼焦及核燃料加工业</t>
  </si>
  <si>
    <t>2150213</t>
  </si>
  <si>
    <t xml:space="preserve">    化学原料及化学制品制造业</t>
  </si>
  <si>
    <t>2150214</t>
  </si>
  <si>
    <t xml:space="preserve">    黑色金属冶炼及压延加工业</t>
  </si>
  <si>
    <t>2150215</t>
  </si>
  <si>
    <t xml:space="preserve">    有色金属冶炼及压延加工业</t>
  </si>
  <si>
    <t>2150299</t>
  </si>
  <si>
    <t xml:space="preserve">    其他制造业支出</t>
  </si>
  <si>
    <t>21503</t>
  </si>
  <si>
    <t xml:space="preserve">  建筑业</t>
  </si>
  <si>
    <t>2150301</t>
  </si>
  <si>
    <t>2150302</t>
  </si>
  <si>
    <t>2150303</t>
  </si>
  <si>
    <t>2150399</t>
  </si>
  <si>
    <t xml:space="preserve">    其他建筑业支出</t>
  </si>
  <si>
    <t>21505</t>
  </si>
  <si>
    <t>2150501</t>
  </si>
  <si>
    <t>2150502</t>
  </si>
  <si>
    <t>2150503</t>
  </si>
  <si>
    <t>2150505</t>
  </si>
  <si>
    <t xml:space="preserve">    战备应急</t>
  </si>
  <si>
    <t>2150506</t>
  </si>
  <si>
    <t xml:space="preserve">    信息安全建设</t>
  </si>
  <si>
    <t>2150507</t>
  </si>
  <si>
    <t xml:space="preserve">    专用通信</t>
  </si>
  <si>
    <t>2150508</t>
  </si>
  <si>
    <t xml:space="preserve">    无线电监管</t>
  </si>
  <si>
    <t>2150509</t>
  </si>
  <si>
    <t xml:space="preserve">    工业和信息产业战略研究与标准制定</t>
  </si>
  <si>
    <t>2150510</t>
  </si>
  <si>
    <t>2150511</t>
  </si>
  <si>
    <t xml:space="preserve">    电子专项工程</t>
  </si>
  <si>
    <t>2150513</t>
  </si>
  <si>
    <t>2150515</t>
  </si>
  <si>
    <t xml:space="preserve">    技术基础研究</t>
  </si>
  <si>
    <t>2150599</t>
  </si>
  <si>
    <t xml:space="preserve">    其他工业和信息产业监管支出</t>
  </si>
  <si>
    <t>21507</t>
  </si>
  <si>
    <t xml:space="preserve">  国有资产监管</t>
  </si>
  <si>
    <t>2150701</t>
  </si>
  <si>
    <t>2150702</t>
  </si>
  <si>
    <t>2150703</t>
  </si>
  <si>
    <t>2150704</t>
  </si>
  <si>
    <t xml:space="preserve">    国有企业监事会专项</t>
  </si>
  <si>
    <t>2150705</t>
  </si>
  <si>
    <t xml:space="preserve">    中央企业专项管理</t>
  </si>
  <si>
    <t>2150799</t>
  </si>
  <si>
    <t xml:space="preserve">    其他国有资产监管支出</t>
  </si>
  <si>
    <t>21508</t>
  </si>
  <si>
    <t>2150801</t>
  </si>
  <si>
    <t>2150802</t>
  </si>
  <si>
    <t>2150803</t>
  </si>
  <si>
    <t>2150804</t>
  </si>
  <si>
    <t xml:space="preserve">    科技型中小企业技术创新基金</t>
  </si>
  <si>
    <t>2150805</t>
  </si>
  <si>
    <t>2150899</t>
  </si>
  <si>
    <t xml:space="preserve">    其他支持中小企业发展和管理支出</t>
  </si>
  <si>
    <t>21599</t>
  </si>
  <si>
    <t>2159901</t>
  </si>
  <si>
    <t xml:space="preserve">    黄金事务</t>
  </si>
  <si>
    <t>2159904</t>
  </si>
  <si>
    <t>2159905</t>
  </si>
  <si>
    <t xml:space="preserve">    中药材扶持资金支出</t>
  </si>
  <si>
    <t>2159906</t>
  </si>
  <si>
    <t xml:space="preserve">    重点产业振兴和技术改造项目贷款贴息</t>
  </si>
  <si>
    <t>2159999</t>
  </si>
  <si>
    <t xml:space="preserve">    其他资源勘探工业信息等支出</t>
  </si>
  <si>
    <t>216</t>
  </si>
  <si>
    <t>十五、商业服务业等支出</t>
  </si>
  <si>
    <t>21602</t>
  </si>
  <si>
    <t>2160201</t>
  </si>
  <si>
    <t>2160202</t>
  </si>
  <si>
    <t>2160203</t>
  </si>
  <si>
    <t>2160216</t>
  </si>
  <si>
    <t xml:space="preserve">    食品流通安全补贴</t>
  </si>
  <si>
    <t>2160217</t>
  </si>
  <si>
    <t xml:space="preserve">    市场监测及信息管理</t>
  </si>
  <si>
    <t>2160218</t>
  </si>
  <si>
    <t xml:space="preserve">    民贸企业补贴</t>
  </si>
  <si>
    <t>2160219</t>
  </si>
  <si>
    <t xml:space="preserve">    民贸民品贷款贴息</t>
  </si>
  <si>
    <t>2160250</t>
  </si>
  <si>
    <t>2160299</t>
  </si>
  <si>
    <t>21606</t>
  </si>
  <si>
    <t>2160601</t>
  </si>
  <si>
    <t>2160602</t>
  </si>
  <si>
    <t>2160603</t>
  </si>
  <si>
    <t>2160607</t>
  </si>
  <si>
    <t xml:space="preserve">    外商投资环境建设补助资金</t>
  </si>
  <si>
    <t>2160699</t>
  </si>
  <si>
    <t>21699</t>
  </si>
  <si>
    <t xml:space="preserve">  其他商业服务业等支出</t>
  </si>
  <si>
    <t>2169901</t>
  </si>
  <si>
    <t xml:space="preserve">    服务业基础设施建设</t>
  </si>
  <si>
    <t>2169999</t>
  </si>
  <si>
    <t xml:space="preserve">    其他商业服务业等支出</t>
  </si>
  <si>
    <t>217</t>
  </si>
  <si>
    <t>十六、金融支出</t>
  </si>
  <si>
    <t>21701</t>
  </si>
  <si>
    <t xml:space="preserve">  金融部门行政支出</t>
  </si>
  <si>
    <t>2170101</t>
  </si>
  <si>
    <t>2170102</t>
  </si>
  <si>
    <t>2170103</t>
  </si>
  <si>
    <t>2170104</t>
  </si>
  <si>
    <t xml:space="preserve">    安全防卫</t>
  </si>
  <si>
    <t>2170150</t>
  </si>
  <si>
    <t>2170199</t>
  </si>
  <si>
    <t xml:space="preserve">    金融部门其他行政支出</t>
  </si>
  <si>
    <t>21703</t>
  </si>
  <si>
    <t xml:space="preserve">  金融发展支出</t>
  </si>
  <si>
    <t>2170301</t>
  </si>
  <si>
    <t xml:space="preserve">    政策性银行亏损补贴</t>
  </si>
  <si>
    <t>2170302</t>
  </si>
  <si>
    <t xml:space="preserve">    利息费用补贴支出</t>
  </si>
  <si>
    <t>2170303</t>
  </si>
  <si>
    <t xml:space="preserve">    补充资本金</t>
  </si>
  <si>
    <t>2170304</t>
  </si>
  <si>
    <t xml:space="preserve">    风险基金补助</t>
  </si>
  <si>
    <t>2170399</t>
  </si>
  <si>
    <t xml:space="preserve">    其他金融发展支出</t>
  </si>
  <si>
    <t>21799</t>
  </si>
  <si>
    <t xml:space="preserve">  其他金融支出</t>
  </si>
  <si>
    <t>219</t>
  </si>
  <si>
    <t>十七、援助其他地区支出</t>
  </si>
  <si>
    <t>21901</t>
  </si>
  <si>
    <t xml:space="preserve">  一般公共服务</t>
  </si>
  <si>
    <t>21902</t>
  </si>
  <si>
    <t xml:space="preserve">  教育</t>
  </si>
  <si>
    <t>21903</t>
  </si>
  <si>
    <t xml:space="preserve">  文化体育与传媒</t>
  </si>
  <si>
    <t>21904</t>
  </si>
  <si>
    <t xml:space="preserve">  医疗卫生</t>
  </si>
  <si>
    <t>21905</t>
  </si>
  <si>
    <t xml:space="preserve">  节能环保</t>
  </si>
  <si>
    <t>21906</t>
  </si>
  <si>
    <t xml:space="preserve">  农业</t>
  </si>
  <si>
    <t>21907</t>
  </si>
  <si>
    <t xml:space="preserve">  交通运输</t>
  </si>
  <si>
    <t>21908</t>
  </si>
  <si>
    <t xml:space="preserve">  住房保障</t>
  </si>
  <si>
    <t>21999</t>
  </si>
  <si>
    <t>220</t>
  </si>
  <si>
    <t>十八、自然资源海洋气象等支出</t>
  </si>
  <si>
    <t>22001</t>
  </si>
  <si>
    <t>2200101</t>
  </si>
  <si>
    <t>2200102</t>
  </si>
  <si>
    <t>2200103</t>
  </si>
  <si>
    <t>2200104</t>
  </si>
  <si>
    <t xml:space="preserve">    自然资源规划及管理</t>
  </si>
  <si>
    <t>2200106</t>
  </si>
  <si>
    <t xml:space="preserve">    自然资源利用与保护</t>
  </si>
  <si>
    <t>2200107</t>
  </si>
  <si>
    <t xml:space="preserve">    自然资源社会公益服务</t>
  </si>
  <si>
    <t>2200108</t>
  </si>
  <si>
    <t xml:space="preserve">    自然资源行业业务管理</t>
  </si>
  <si>
    <t>2200109</t>
  </si>
  <si>
    <t xml:space="preserve">    自然资源调查与确权登记</t>
  </si>
  <si>
    <t>2200112</t>
  </si>
  <si>
    <t xml:space="preserve">    土地资源储备支出</t>
  </si>
  <si>
    <t>2200113</t>
  </si>
  <si>
    <t xml:space="preserve">    地质矿产资源与环境调查</t>
  </si>
  <si>
    <t>2200114</t>
  </si>
  <si>
    <t xml:space="preserve">    地质勘查与矿产资源管理</t>
  </si>
  <si>
    <t>2200115</t>
  </si>
  <si>
    <t xml:space="preserve">    地质转产项目财政贴息</t>
  </si>
  <si>
    <t>2200116</t>
  </si>
  <si>
    <t xml:space="preserve">    国外风险勘查</t>
  </si>
  <si>
    <t>2200119</t>
  </si>
  <si>
    <t xml:space="preserve">    地质勘查基金（周转金）支出</t>
  </si>
  <si>
    <t>2200120</t>
  </si>
  <si>
    <t xml:space="preserve">    海域与海岛管理</t>
  </si>
  <si>
    <t>2200121</t>
  </si>
  <si>
    <t xml:space="preserve">    自然资源国际合作与海洋权益维护</t>
  </si>
  <si>
    <t>2200122</t>
  </si>
  <si>
    <t xml:space="preserve">    自然资源卫星</t>
  </si>
  <si>
    <t>2200123</t>
  </si>
  <si>
    <t xml:space="preserve">    极地考察</t>
  </si>
  <si>
    <t>2200124</t>
  </si>
  <si>
    <t xml:space="preserve">    深海调查与资源开发</t>
  </si>
  <si>
    <t>2200125</t>
  </si>
  <si>
    <t xml:space="preserve">    海港航标维护</t>
  </si>
  <si>
    <t>2200126</t>
  </si>
  <si>
    <t xml:space="preserve">    海水淡化</t>
  </si>
  <si>
    <t>2200127</t>
  </si>
  <si>
    <t xml:space="preserve">    无居民海岛使用金支出</t>
  </si>
  <si>
    <t>2200128</t>
  </si>
  <si>
    <t xml:space="preserve">    海洋战略规划与预警监测</t>
  </si>
  <si>
    <t>2200129</t>
  </si>
  <si>
    <t xml:space="preserve">    基础测绘与地理信息监管</t>
  </si>
  <si>
    <t>2200150</t>
  </si>
  <si>
    <t>2200199</t>
  </si>
  <si>
    <t>22005</t>
  </si>
  <si>
    <t>2200501</t>
  </si>
  <si>
    <t>2200502</t>
  </si>
  <si>
    <t>2200503</t>
  </si>
  <si>
    <t>2200504</t>
  </si>
  <si>
    <t>2200506</t>
  </si>
  <si>
    <t xml:space="preserve">    气象探测</t>
  </si>
  <si>
    <t>2200507</t>
  </si>
  <si>
    <t xml:space="preserve">    气象信息传输及管理</t>
  </si>
  <si>
    <t>2200508</t>
  </si>
  <si>
    <t xml:space="preserve">    气象预报预测</t>
  </si>
  <si>
    <t>2200509</t>
  </si>
  <si>
    <t xml:space="preserve">    气象服务</t>
  </si>
  <si>
    <t>2200510</t>
  </si>
  <si>
    <t xml:space="preserve">    气象装备保障维护</t>
  </si>
  <si>
    <t>2200511</t>
  </si>
  <si>
    <t xml:space="preserve">    气象基础设施建设与维修</t>
  </si>
  <si>
    <t>2200512</t>
  </si>
  <si>
    <t xml:space="preserve">    气象卫星</t>
  </si>
  <si>
    <t>2200513</t>
  </si>
  <si>
    <t xml:space="preserve">    气象法规与标准</t>
  </si>
  <si>
    <t>2200514</t>
  </si>
  <si>
    <t xml:space="preserve">    气象资金审计稽查</t>
  </si>
  <si>
    <t>2200599</t>
  </si>
  <si>
    <t xml:space="preserve">    其他气象事务支出</t>
  </si>
  <si>
    <t>22099</t>
  </si>
  <si>
    <t xml:space="preserve">  其他自然资源海洋气象等支出</t>
  </si>
  <si>
    <t>221</t>
  </si>
  <si>
    <t>十九、住房保障支出</t>
  </si>
  <si>
    <t>22101</t>
  </si>
  <si>
    <t>2210101</t>
  </si>
  <si>
    <t xml:space="preserve">    廉租住房</t>
  </si>
  <si>
    <t>2210102</t>
  </si>
  <si>
    <t xml:space="preserve">    沉陷区治理</t>
  </si>
  <si>
    <t>2210103</t>
  </si>
  <si>
    <t xml:space="preserve">    棚户区改造</t>
  </si>
  <si>
    <t>2210104</t>
  </si>
  <si>
    <t xml:space="preserve">    少数民族地区游牧民定居工程</t>
  </si>
  <si>
    <t>2210105</t>
  </si>
  <si>
    <t>2210106</t>
  </si>
  <si>
    <t xml:space="preserve">    公共租赁住房</t>
  </si>
  <si>
    <t>2210107</t>
  </si>
  <si>
    <t>2210108</t>
  </si>
  <si>
    <t xml:space="preserve">    老旧小区改造</t>
  </si>
  <si>
    <t>2210109</t>
  </si>
  <si>
    <t xml:space="preserve">    住房租赁市场发展</t>
  </si>
  <si>
    <t>2210199</t>
  </si>
  <si>
    <t xml:space="preserve">    其他保障性安居工程支出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</si>
  <si>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</si>
  <si>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</si>
  <si>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</si>
  <si>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</si>
  <si>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</si>
  <si>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</si>
  <si>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</si>
  <si>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</si>
  <si>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22103</t>
  </si>
  <si>
    <t xml:space="preserve">  城乡社区住宅</t>
  </si>
  <si>
    <t>2210301</t>
  </si>
  <si>
    <t xml:space="preserve">    公有住房建设和维修改造支出</t>
  </si>
  <si>
    <t>2210302</t>
  </si>
  <si>
    <t xml:space="preserve">    住房公积金管理</t>
  </si>
  <si>
    <t>2210399</t>
  </si>
  <si>
    <t xml:space="preserve">    其他城乡社区住宅支出</t>
  </si>
  <si>
    <t>222</t>
  </si>
  <si>
    <t>二十、粮油物资储备支出</t>
  </si>
  <si>
    <t>22201</t>
  </si>
  <si>
    <t>2220101</t>
  </si>
  <si>
    <t>2220102</t>
  </si>
  <si>
    <t>2220103</t>
  </si>
  <si>
    <t>2220104</t>
  </si>
  <si>
    <t xml:space="preserve">    粮食财务与审计支出</t>
  </si>
  <si>
    <t>2220105</t>
  </si>
  <si>
    <t xml:space="preserve">    粮食信息统计</t>
  </si>
  <si>
    <t>2220106</t>
  </si>
  <si>
    <t>2220107</t>
  </si>
  <si>
    <t xml:space="preserve">    国家粮油差价补贴</t>
  </si>
  <si>
    <t>2220112</t>
  </si>
  <si>
    <t xml:space="preserve">    粮食财务挂账利息补贴</t>
  </si>
  <si>
    <t>2220113</t>
  </si>
  <si>
    <t xml:space="preserve">    粮食财务挂账消化款</t>
  </si>
  <si>
    <t>2220114</t>
  </si>
  <si>
    <t xml:space="preserve">    处理陈化粮补贴</t>
  </si>
  <si>
    <t>2220115</t>
  </si>
  <si>
    <t xml:space="preserve">    粮食风险基金</t>
  </si>
  <si>
    <t>2220118</t>
  </si>
  <si>
    <t xml:space="preserve">    粮油市场调控专项资金</t>
  </si>
  <si>
    <t>2220150</t>
  </si>
  <si>
    <t>2220199</t>
  </si>
  <si>
    <t xml:space="preserve">    其他粮油事务支出</t>
  </si>
  <si>
    <t>22202</t>
  </si>
  <si>
    <t xml:space="preserve">  物资事务</t>
  </si>
  <si>
    <t>2220201</t>
  </si>
  <si>
    <t>2220202</t>
  </si>
  <si>
    <t>2220203</t>
  </si>
  <si>
    <t>2220204</t>
  </si>
  <si>
    <t xml:space="preserve">    铁路专用线</t>
  </si>
  <si>
    <t>2220205</t>
  </si>
  <si>
    <t xml:space="preserve">    护库武警和民兵支出</t>
  </si>
  <si>
    <t>2220206</t>
  </si>
  <si>
    <t xml:space="preserve">    物资保管与保养</t>
  </si>
  <si>
    <t>2220207</t>
  </si>
  <si>
    <t xml:space="preserve">    专项贷款利息</t>
  </si>
  <si>
    <t>2220209</t>
  </si>
  <si>
    <t xml:space="preserve">    物资转移</t>
  </si>
  <si>
    <t>2220210</t>
  </si>
  <si>
    <t xml:space="preserve">    物资轮换</t>
  </si>
  <si>
    <t>2220211</t>
  </si>
  <si>
    <t xml:space="preserve">    仓库建设</t>
  </si>
  <si>
    <t>2220212</t>
  </si>
  <si>
    <t xml:space="preserve">    仓库安防</t>
  </si>
  <si>
    <t>2220250</t>
  </si>
  <si>
    <t>2220299</t>
  </si>
  <si>
    <t xml:space="preserve">    其他物资事务支出</t>
  </si>
  <si>
    <t>22203</t>
  </si>
  <si>
    <t xml:space="preserve">  能源储备</t>
  </si>
  <si>
    <t>2220301</t>
  </si>
  <si>
    <t xml:space="preserve">    石油储备</t>
  </si>
  <si>
    <t>2220303</t>
  </si>
  <si>
    <t xml:space="preserve">    天然铀能源储备</t>
  </si>
  <si>
    <t>2220304</t>
  </si>
  <si>
    <t xml:space="preserve">    煤炭储备</t>
  </si>
  <si>
    <t>2220399</t>
  </si>
  <si>
    <t xml:space="preserve">    其他能源储备支出</t>
  </si>
  <si>
    <t>22204</t>
  </si>
  <si>
    <t xml:space="preserve">  粮油储备</t>
  </si>
  <si>
    <t>2220401</t>
  </si>
  <si>
    <t xml:space="preserve">    储备粮油补贴</t>
  </si>
  <si>
    <t>2220402</t>
  </si>
  <si>
    <t xml:space="preserve">    储备粮油差价补贴</t>
  </si>
  <si>
    <t>2220403</t>
  </si>
  <si>
    <t xml:space="preserve">    储备粮（油）库建设</t>
  </si>
  <si>
    <t>2220404</t>
  </si>
  <si>
    <t xml:space="preserve">    最低收购价政策支出</t>
  </si>
  <si>
    <t>2220499</t>
  </si>
  <si>
    <t xml:space="preserve">    其他粮油储备支出</t>
  </si>
  <si>
    <t>22205</t>
  </si>
  <si>
    <t xml:space="preserve">  重要商品储备</t>
  </si>
  <si>
    <t>2220501</t>
  </si>
  <si>
    <t xml:space="preserve">    棉花储备</t>
  </si>
  <si>
    <t>2220502</t>
  </si>
  <si>
    <t xml:space="preserve">    食糖储备</t>
  </si>
  <si>
    <t>2220503</t>
  </si>
  <si>
    <t xml:space="preserve">    肉类储备</t>
  </si>
  <si>
    <t>2220504</t>
  </si>
  <si>
    <t xml:space="preserve">    化肥储备</t>
  </si>
  <si>
    <t>2220505</t>
  </si>
  <si>
    <t xml:space="preserve">    农药储备</t>
  </si>
  <si>
    <t>2220506</t>
  </si>
  <si>
    <t xml:space="preserve">    边销茶储备</t>
  </si>
  <si>
    <t>2220507</t>
  </si>
  <si>
    <t xml:space="preserve">    羊毛储备</t>
  </si>
  <si>
    <t>2220508</t>
  </si>
  <si>
    <t xml:space="preserve">    医药储备</t>
  </si>
  <si>
    <t>2220509</t>
  </si>
  <si>
    <t xml:space="preserve">    食盐储备</t>
  </si>
  <si>
    <t>2220510</t>
  </si>
  <si>
    <t xml:space="preserve">    战略物资储备</t>
  </si>
  <si>
    <t>2220599</t>
  </si>
  <si>
    <t xml:space="preserve">    其他重要商品储备支出</t>
  </si>
  <si>
    <t>224</t>
  </si>
  <si>
    <t>二十一、灾害防治及应急管理支出</t>
  </si>
  <si>
    <t>22401</t>
  </si>
  <si>
    <t>2240101</t>
  </si>
  <si>
    <t>2240102</t>
  </si>
  <si>
    <t>2240103</t>
  </si>
  <si>
    <t>2240104</t>
  </si>
  <si>
    <t xml:space="preserve">    灾害风险防治</t>
  </si>
  <si>
    <t>2240105</t>
  </si>
  <si>
    <t xml:space="preserve">    国务院安委会专项</t>
  </si>
  <si>
    <t>2240106</t>
  </si>
  <si>
    <t>2240107</t>
  </si>
  <si>
    <t xml:space="preserve">    安全生产基础</t>
  </si>
  <si>
    <t>2240108</t>
  </si>
  <si>
    <t xml:space="preserve">    应急救援</t>
  </si>
  <si>
    <t>2240109</t>
  </si>
  <si>
    <t xml:space="preserve">    应急管理</t>
  </si>
  <si>
    <t>2240150</t>
  </si>
  <si>
    <t>2240199</t>
  </si>
  <si>
    <t xml:space="preserve">    其他应急管理支出</t>
  </si>
  <si>
    <t>22402</t>
  </si>
  <si>
    <t>2240201</t>
  </si>
  <si>
    <t>2240202</t>
  </si>
  <si>
    <t>2240203</t>
  </si>
  <si>
    <t>2240204</t>
  </si>
  <si>
    <t>2240299</t>
  </si>
  <si>
    <t xml:space="preserve">    其他消防事务支出</t>
  </si>
  <si>
    <t>22403</t>
  </si>
  <si>
    <t xml:space="preserve">  森林消防事务</t>
  </si>
  <si>
    <t>2240301</t>
  </si>
  <si>
    <t>2240302</t>
  </si>
  <si>
    <t>2240303</t>
  </si>
  <si>
    <t>2240304</t>
  </si>
  <si>
    <t xml:space="preserve">    森林消防应急救援</t>
  </si>
  <si>
    <t>2240399</t>
  </si>
  <si>
    <t xml:space="preserve">    其他森林消防事务支出</t>
  </si>
  <si>
    <t>22404</t>
  </si>
  <si>
    <t xml:space="preserve">  煤矿安全</t>
  </si>
  <si>
    <t>2240401</t>
  </si>
  <si>
    <t>2240402</t>
  </si>
  <si>
    <t>2240403</t>
  </si>
  <si>
    <t>2240404</t>
  </si>
  <si>
    <t xml:space="preserve">    煤矿安全监察事务</t>
  </si>
  <si>
    <t>2240405</t>
  </si>
  <si>
    <t xml:space="preserve">    煤矿应急救援事务</t>
  </si>
  <si>
    <t>2240450</t>
  </si>
  <si>
    <t>2240499</t>
  </si>
  <si>
    <t xml:space="preserve">    其他煤矿安全支出</t>
  </si>
  <si>
    <t>22405</t>
  </si>
  <si>
    <t>2240501</t>
  </si>
  <si>
    <t>2240502</t>
  </si>
  <si>
    <t>2240503</t>
  </si>
  <si>
    <t>2240504</t>
  </si>
  <si>
    <t xml:space="preserve">    地震监测</t>
  </si>
  <si>
    <t>2240505</t>
  </si>
  <si>
    <t xml:space="preserve">    地震预测预报</t>
  </si>
  <si>
    <t>2240506</t>
  </si>
  <si>
    <t xml:space="preserve">    地震灾害预防</t>
  </si>
  <si>
    <t>2240507</t>
  </si>
  <si>
    <t xml:space="preserve">    地震应急救援</t>
  </si>
  <si>
    <t>2240508</t>
  </si>
  <si>
    <t xml:space="preserve">    地震环境探察</t>
  </si>
  <si>
    <t>2240509</t>
  </si>
  <si>
    <t xml:space="preserve">    防震减灾信息管理</t>
  </si>
  <si>
    <t>2240510</t>
  </si>
  <si>
    <t xml:space="preserve">    防震减灾基础管理</t>
  </si>
  <si>
    <t>2240550</t>
  </si>
  <si>
    <t>2240599</t>
  </si>
  <si>
    <t xml:space="preserve">    其他地震事务支出</t>
  </si>
  <si>
    <t>22406</t>
  </si>
  <si>
    <t xml:space="preserve">  自然灾害防治</t>
  </si>
  <si>
    <t>2240601</t>
  </si>
  <si>
    <t xml:space="preserve">    地质灾害防治</t>
  </si>
  <si>
    <t>2240602</t>
  </si>
  <si>
    <t xml:space="preserve">    森林草原防灾减灾</t>
  </si>
  <si>
    <t>2240699</t>
  </si>
  <si>
    <t xml:space="preserve">    其他自然灾害防治支出</t>
  </si>
  <si>
    <t>22407</t>
  </si>
  <si>
    <t>2240701</t>
  </si>
  <si>
    <t xml:space="preserve">    中央自然灾害生活补助</t>
  </si>
  <si>
    <t>2240702</t>
  </si>
  <si>
    <t>2240703</t>
  </si>
  <si>
    <t xml:space="preserve">    自然灾害救灾补助</t>
  </si>
  <si>
    <t>2240704</t>
  </si>
  <si>
    <t xml:space="preserve">    自然灾害灾后重建补助</t>
  </si>
  <si>
    <t>2240799</t>
  </si>
  <si>
    <t xml:space="preserve">    其他自然灾害救灾及恢复重建支出</t>
  </si>
  <si>
    <t xml:space="preserve">  其他灾害防治及应急管理支出</t>
  </si>
  <si>
    <t>227</t>
  </si>
  <si>
    <t>二十二、预备费</t>
  </si>
  <si>
    <t>232</t>
  </si>
  <si>
    <t>二十三、债务付息支出</t>
  </si>
  <si>
    <t>23203</t>
  </si>
  <si>
    <t>2320301</t>
  </si>
  <si>
    <t>2320302</t>
  </si>
  <si>
    <t xml:space="preserve">    地方政府向外国政府借款付息支出</t>
  </si>
  <si>
    <t>2320303</t>
  </si>
  <si>
    <t xml:space="preserve">    地方政府向国际组织借款付息支出</t>
  </si>
  <si>
    <t>2320304</t>
  </si>
  <si>
    <t xml:space="preserve">    地方政府其他一般债务付息支出</t>
  </si>
  <si>
    <t>233</t>
  </si>
  <si>
    <t>二十四、债务发行费用支出</t>
  </si>
  <si>
    <t>23303</t>
  </si>
  <si>
    <t>229</t>
  </si>
  <si>
    <t>二十五、其他支出</t>
  </si>
  <si>
    <t>22902</t>
  </si>
  <si>
    <t xml:space="preserve">  年初预留</t>
  </si>
  <si>
    <t>22999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</si>
</sst>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8"/>
      <name val="Arial"/>
      <family val="2"/>
    </font>
    <font>
      <b/>
      <sz val="11"/>
      <color indexed="8"/>
      <name val="仿宋_GB2312"/>
      <family val="3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_GB2312"/>
      <family val="3"/>
    </font>
    <font>
      <b/>
      <sz val="2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22"/>
      <name val="仿宋_GB2312"/>
      <family val="3"/>
    </font>
    <font>
      <sz val="8"/>
      <color indexed="8"/>
      <name val="Arial"/>
      <family val="2"/>
    </font>
    <font>
      <sz val="22"/>
      <color indexed="8"/>
      <name val="仿宋_GB2312"/>
      <family val="3"/>
    </font>
    <font>
      <sz val="9"/>
      <name val="宋体"/>
      <family val="0"/>
    </font>
    <font>
      <sz val="22"/>
      <name val="仿宋_GB2312"/>
      <family val="3"/>
    </font>
    <font>
      <sz val="12"/>
      <name val="黑体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8"/>
      <name val="Arial"/>
      <family val="2"/>
    </font>
    <font>
      <b/>
      <sz val="9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20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1"/>
      <color rgb="FF000000"/>
      <name val="Calibri Light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8"/>
      <color indexed="8"/>
      <name val="Calibri"/>
      <family val="0"/>
    </font>
    <font>
      <sz val="8"/>
      <color rgb="FF0000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11"/>
      <color rgb="FF000000"/>
      <name val="Calibri Light"/>
      <family val="0"/>
    </font>
    <font>
      <b/>
      <sz val="12"/>
      <color rgb="FF000000"/>
      <name val="Calibri Light"/>
      <family val="0"/>
    </font>
    <font>
      <b/>
      <sz val="11"/>
      <color rgb="FF000000"/>
      <name val="宋体"/>
      <family val="0"/>
    </font>
    <font>
      <sz val="14"/>
      <color theme="1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7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40" fillId="16" borderId="8" applyNumberFormat="0" applyAlignment="0" applyProtection="0"/>
    <xf numFmtId="0" fontId="3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53" fillId="0" borderId="13" xfId="0" applyFont="1" applyFill="1" applyBorder="1" applyAlignment="1">
      <alignment horizontal="right" vertical="center"/>
    </xf>
    <xf numFmtId="0" fontId="5" fillId="16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" fillId="0" borderId="14" xfId="16" applyFont="1" applyBorder="1" applyAlignment="1">
      <alignment horizontal="center" vertical="center" wrapText="1"/>
      <protection/>
    </xf>
    <xf numFmtId="0" fontId="7" fillId="0" borderId="14" xfId="16" applyFont="1" applyBorder="1">
      <alignment/>
      <protection/>
    </xf>
    <xf numFmtId="0" fontId="51" fillId="0" borderId="14" xfId="0" applyFont="1" applyFill="1" applyBorder="1" applyAlignment="1">
      <alignment vertical="center"/>
    </xf>
    <xf numFmtId="0" fontId="7" fillId="0" borderId="14" xfId="16" applyFont="1" applyBorder="1" applyAlignment="1">
      <alignment wrapText="1"/>
      <protection/>
    </xf>
    <xf numFmtId="0" fontId="3" fillId="0" borderId="14" xfId="16" applyFont="1" applyBorder="1" applyAlignment="1">
      <alignment wrapText="1"/>
      <protection/>
    </xf>
    <xf numFmtId="0" fontId="3" fillId="0" borderId="14" xfId="16" applyFont="1" applyBorder="1">
      <alignment/>
      <protection/>
    </xf>
    <xf numFmtId="0" fontId="54" fillId="0" borderId="14" xfId="0" applyFont="1" applyFill="1" applyBorder="1" applyAlignment="1">
      <alignment vertical="center"/>
    </xf>
    <xf numFmtId="0" fontId="3" fillId="0" borderId="14" xfId="16" applyFont="1" applyFill="1" applyBorder="1">
      <alignment/>
      <protection/>
    </xf>
    <xf numFmtId="0" fontId="54" fillId="0" borderId="14" xfId="0" applyFont="1" applyFill="1" applyBorder="1" applyAlignment="1">
      <alignment vertical="center" wrapText="1"/>
    </xf>
    <xf numFmtId="0" fontId="8" fillId="0" borderId="14" xfId="16" applyFont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0" fillId="0" borderId="0" xfId="42">
      <alignment/>
      <protection/>
    </xf>
    <xf numFmtId="0" fontId="0" fillId="24" borderId="0" xfId="42" applyFill="1">
      <alignment/>
      <protection/>
    </xf>
    <xf numFmtId="0" fontId="7" fillId="0" borderId="0" xfId="15" applyFont="1">
      <alignment/>
      <protection/>
    </xf>
    <xf numFmtId="0" fontId="9" fillId="16" borderId="14" xfId="42" applyFont="1" applyFill="1" applyBorder="1" applyAlignment="1">
      <alignment horizontal="center" vertical="center"/>
      <protection/>
    </xf>
    <xf numFmtId="0" fontId="8" fillId="16" borderId="14" xfId="42" applyFont="1" applyFill="1" applyBorder="1" applyAlignment="1">
      <alignment horizontal="center" vertical="center"/>
      <protection/>
    </xf>
    <xf numFmtId="0" fontId="7" fillId="16" borderId="14" xfId="15" applyFont="1" applyFill="1" applyBorder="1" applyAlignment="1">
      <alignment horizontal="center" vertical="center"/>
      <protection/>
    </xf>
    <xf numFmtId="0" fontId="8" fillId="16" borderId="14" xfId="15" applyNumberFormat="1" applyFont="1" applyFill="1" applyBorder="1" applyAlignment="1" applyProtection="1">
      <alignment horizontal="left" vertical="center"/>
      <protection/>
    </xf>
    <xf numFmtId="176" fontId="7" fillId="0" borderId="14" xfId="42" applyNumberFormat="1" applyFont="1" applyFill="1" applyBorder="1" applyAlignment="1">
      <alignment horizontal="right" vertical="center"/>
      <protection/>
    </xf>
    <xf numFmtId="0" fontId="7" fillId="16" borderId="14" xfId="15" applyNumberFormat="1" applyFont="1" applyFill="1" applyBorder="1" applyAlignment="1" applyProtection="1">
      <alignment vertical="center"/>
      <protection/>
    </xf>
    <xf numFmtId="176" fontId="7" fillId="24" borderId="14" xfId="42" applyNumberFormat="1" applyFont="1" applyFill="1" applyBorder="1" applyAlignment="1">
      <alignment horizontal="right" vertical="center"/>
      <protection/>
    </xf>
    <xf numFmtId="176" fontId="7" fillId="24" borderId="14" xfId="15" applyNumberFormat="1" applyFont="1" applyFill="1" applyBorder="1" applyAlignment="1">
      <alignment horizontal="right" vertical="center" wrapText="1"/>
      <protection/>
    </xf>
    <xf numFmtId="176" fontId="3" fillId="0" borderId="0" xfId="15" applyNumberFormat="1" applyFont="1">
      <alignment/>
      <protection/>
    </xf>
    <xf numFmtId="0" fontId="0" fillId="0" borderId="0" xfId="0" applyFill="1" applyAlignment="1">
      <alignment/>
    </xf>
    <xf numFmtId="0" fontId="4" fillId="0" borderId="0" xfId="15" applyFont="1" applyAlignment="1">
      <alignment vertical="center"/>
      <protection/>
    </xf>
    <xf numFmtId="0" fontId="10" fillId="0" borderId="0" xfId="15" applyFont="1" applyAlignment="1">
      <alignment horizontal="center"/>
      <protection/>
    </xf>
    <xf numFmtId="0" fontId="8" fillId="0" borderId="14" xfId="15" applyFont="1" applyBorder="1" applyAlignment="1">
      <alignment horizontal="center" vertical="center"/>
      <protection/>
    </xf>
    <xf numFmtId="0" fontId="7" fillId="25" borderId="14" xfId="15" applyFont="1" applyFill="1" applyBorder="1">
      <alignment/>
      <protection/>
    </xf>
    <xf numFmtId="0" fontId="7" fillId="0" borderId="14" xfId="15" applyFont="1" applyBorder="1" applyAlignment="1">
      <alignment horizontal="right" vertical="center"/>
      <protection/>
    </xf>
    <xf numFmtId="0" fontId="4" fillId="25" borderId="14" xfId="15" applyFont="1" applyFill="1" applyBorder="1" applyAlignment="1">
      <alignment vertical="center"/>
      <protection/>
    </xf>
    <xf numFmtId="4" fontId="4" fillId="0" borderId="14" xfId="15" applyNumberFormat="1" applyFont="1" applyFill="1" applyBorder="1" applyAlignment="1">
      <alignment vertical="center"/>
      <protection/>
    </xf>
    <xf numFmtId="0" fontId="4" fillId="0" borderId="14" xfId="15" applyFont="1" applyBorder="1" applyAlignment="1">
      <alignment vertical="center"/>
      <protection/>
    </xf>
    <xf numFmtId="0" fontId="4" fillId="0" borderId="14" xfId="15" applyFont="1" applyFill="1" applyBorder="1" applyAlignment="1">
      <alignment vertical="center"/>
      <protection/>
    </xf>
    <xf numFmtId="0" fontId="2" fillId="26" borderId="0" xfId="0" applyFont="1" applyFill="1" applyAlignment="1">
      <alignment/>
    </xf>
    <xf numFmtId="0" fontId="55" fillId="26" borderId="0" xfId="0" applyFont="1" applyFill="1" applyAlignment="1">
      <alignment/>
    </xf>
    <xf numFmtId="0" fontId="2" fillId="26" borderId="0" xfId="0" applyFont="1" applyFill="1" applyAlignment="1">
      <alignment horizontal="left"/>
    </xf>
    <xf numFmtId="0" fontId="11" fillId="26" borderId="0" xfId="0" applyFont="1" applyFill="1" applyAlignment="1">
      <alignment horizontal="right" vertical="center"/>
    </xf>
    <xf numFmtId="0" fontId="56" fillId="26" borderId="0" xfId="0" applyFont="1" applyFill="1" applyAlignment="1">
      <alignment horizontal="left"/>
    </xf>
    <xf numFmtId="0" fontId="12" fillId="26" borderId="0" xfId="0" applyFont="1" applyFill="1" applyAlignment="1">
      <alignment horizontal="right" vertical="center"/>
    </xf>
    <xf numFmtId="0" fontId="15" fillId="26" borderId="0" xfId="0" applyFont="1" applyFill="1" applyAlignment="1">
      <alignment horizontal="left"/>
    </xf>
    <xf numFmtId="0" fontId="12" fillId="26" borderId="0" xfId="0" applyFont="1" applyFill="1" applyAlignment="1">
      <alignment horizontal="right" vertical="center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 wrapText="1"/>
    </xf>
    <xf numFmtId="0" fontId="59" fillId="26" borderId="14" xfId="0" applyFont="1" applyFill="1" applyBorder="1" applyAlignment="1">
      <alignment horizontal="left" vertical="center"/>
    </xf>
    <xf numFmtId="0" fontId="59" fillId="26" borderId="14" xfId="0" applyFont="1" applyFill="1" applyBorder="1" applyAlignment="1">
      <alignment horizontal="center" vertical="center"/>
    </xf>
    <xf numFmtId="0" fontId="60" fillId="26" borderId="14" xfId="15" applyFont="1" applyFill="1" applyBorder="1" applyAlignment="1">
      <alignment horizontal="center" vertical="center"/>
      <protection/>
    </xf>
    <xf numFmtId="0" fontId="51" fillId="26" borderId="14" xfId="0" applyFont="1" applyFill="1" applyBorder="1" applyAlignment="1">
      <alignment horizontal="left" vertical="center"/>
    </xf>
    <xf numFmtId="0" fontId="51" fillId="26" borderId="14" xfId="15" applyFont="1" applyFill="1" applyBorder="1" applyAlignment="1">
      <alignment horizontal="center" vertical="center"/>
      <protection/>
    </xf>
    <xf numFmtId="0" fontId="60" fillId="26" borderId="14" xfId="1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0" fontId="20" fillId="26" borderId="14" xfId="0" applyNumberFormat="1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vertical="center"/>
    </xf>
    <xf numFmtId="49" fontId="20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24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26" borderId="14" xfId="0" applyNumberFormat="1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>
      <alignment horizontal="center" vertical="center"/>
    </xf>
    <xf numFmtId="178" fontId="62" fillId="26" borderId="14" xfId="0" applyNumberFormat="1" applyFont="1" applyFill="1" applyBorder="1" applyAlignment="1" applyProtection="1">
      <alignment horizontal="center" vertical="center"/>
      <protection/>
    </xf>
    <xf numFmtId="0" fontId="62" fillId="0" borderId="14" xfId="0" applyFont="1" applyFill="1" applyBorder="1" applyAlignment="1">
      <alignment vertical="center"/>
    </xf>
    <xf numFmtId="0" fontId="63" fillId="26" borderId="14" xfId="0" applyNumberFormat="1" applyFont="1" applyFill="1" applyBorder="1" applyAlignment="1" applyProtection="1">
      <alignment vertical="center"/>
      <protection/>
    </xf>
    <xf numFmtId="178" fontId="62" fillId="27" borderId="14" xfId="0" applyNumberFormat="1" applyFont="1" applyFill="1" applyBorder="1" applyAlignment="1" applyProtection="1">
      <alignment horizontal="center" vertical="center"/>
      <protection/>
    </xf>
    <xf numFmtId="0" fontId="62" fillId="26" borderId="14" xfId="0" applyNumberFormat="1" applyFont="1" applyFill="1" applyBorder="1" applyAlignment="1" applyProtection="1">
      <alignment vertical="center"/>
      <protection/>
    </xf>
    <xf numFmtId="0" fontId="63" fillId="0" borderId="14" xfId="0" applyFont="1" applyFill="1" applyBorder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11" fillId="26" borderId="0" xfId="0" applyNumberFormat="1" applyFont="1" applyFill="1" applyAlignment="1">
      <alignment horizontal="right" vertical="center"/>
    </xf>
    <xf numFmtId="9" fontId="11" fillId="26" borderId="0" xfId="0" applyNumberFormat="1" applyFont="1" applyFill="1" applyAlignment="1">
      <alignment horizontal="right" vertical="center"/>
    </xf>
    <xf numFmtId="0" fontId="22" fillId="26" borderId="0" xfId="0" applyFont="1" applyFill="1" applyAlignment="1">
      <alignment vertical="center" wrapText="1"/>
    </xf>
    <xf numFmtId="178" fontId="12" fillId="26" borderId="0" xfId="0" applyNumberFormat="1" applyFont="1" applyFill="1" applyAlignment="1">
      <alignment horizontal="right" vertical="center"/>
    </xf>
    <xf numFmtId="9" fontId="12" fillId="26" borderId="0" xfId="0" applyNumberFormat="1" applyFont="1" applyFill="1" applyAlignment="1">
      <alignment horizontal="right" vertical="center"/>
    </xf>
    <xf numFmtId="178" fontId="58" fillId="26" borderId="14" xfId="0" applyNumberFormat="1" applyFont="1" applyFill="1" applyBorder="1" applyAlignment="1">
      <alignment horizontal="center" vertical="center" wrapText="1"/>
    </xf>
    <xf numFmtId="178" fontId="59" fillId="26" borderId="14" xfId="0" applyNumberFormat="1" applyFont="1" applyFill="1" applyBorder="1" applyAlignment="1">
      <alignment horizontal="center" vertical="center"/>
    </xf>
    <xf numFmtId="178" fontId="59" fillId="26" borderId="14" xfId="0" applyNumberFormat="1" applyFont="1" applyFill="1" applyBorder="1" applyAlignment="1">
      <alignment horizontal="center" vertical="center"/>
    </xf>
    <xf numFmtId="0" fontId="51" fillId="26" borderId="14" xfId="0" applyFont="1" applyFill="1" applyBorder="1" applyAlignment="1">
      <alignment horizontal="center" vertical="center"/>
    </xf>
    <xf numFmtId="178" fontId="51" fillId="26" borderId="14" xfId="0" applyNumberFormat="1" applyFont="1" applyFill="1" applyBorder="1" applyAlignment="1">
      <alignment horizontal="center" vertical="center"/>
    </xf>
    <xf numFmtId="0" fontId="23" fillId="26" borderId="0" xfId="0" applyFont="1" applyFill="1" applyAlignment="1">
      <alignment vertical="center" wrapText="1"/>
    </xf>
    <xf numFmtId="0" fontId="64" fillId="26" borderId="14" xfId="0" applyFont="1" applyFill="1" applyBorder="1" applyAlignment="1">
      <alignment vertical="center" wrapText="1"/>
    </xf>
    <xf numFmtId="0" fontId="65" fillId="26" borderId="14" xfId="0" applyFont="1" applyFill="1" applyBorder="1" applyAlignment="1">
      <alignment vertical="center" wrapText="1"/>
    </xf>
    <xf numFmtId="0" fontId="66" fillId="26" borderId="14" xfId="0" applyFont="1" applyFill="1" applyBorder="1" applyAlignment="1">
      <alignment vertical="center" wrapText="1"/>
    </xf>
    <xf numFmtId="0" fontId="66" fillId="26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4" fillId="26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15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24" borderId="14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3" fillId="26" borderId="0" xfId="0" applyFont="1" applyFill="1" applyAlignment="1">
      <alignment horizontal="center"/>
    </xf>
    <xf numFmtId="0" fontId="14" fillId="26" borderId="0" xfId="0" applyFont="1" applyFill="1" applyAlignment="1">
      <alignment horizontal="right" vertical="center"/>
    </xf>
    <xf numFmtId="0" fontId="13" fillId="26" borderId="0" xfId="0" applyFont="1" applyFill="1" applyAlignment="1">
      <alignment horizontal="center" vertical="center"/>
    </xf>
    <xf numFmtId="178" fontId="69" fillId="26" borderId="0" xfId="0" applyNumberFormat="1" applyFont="1" applyFill="1" applyAlignment="1">
      <alignment horizontal="right" vertical="center"/>
    </xf>
    <xf numFmtId="178" fontId="70" fillId="26" borderId="0" xfId="0" applyNumberFormat="1" applyFont="1" applyFill="1" applyAlignment="1">
      <alignment horizontal="right" vertical="center" wrapText="1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 wrapText="1"/>
    </xf>
    <xf numFmtId="0" fontId="71" fillId="26" borderId="14" xfId="0" applyNumberFormat="1" applyFont="1" applyFill="1" applyBorder="1" applyAlignment="1">
      <alignment horizontal="center" vertical="center" wrapText="1"/>
    </xf>
    <xf numFmtId="0" fontId="58" fillId="26" borderId="14" xfId="0" applyNumberFormat="1" applyFont="1" applyFill="1" applyBorder="1" applyAlignment="1">
      <alignment horizontal="center" vertical="center" wrapText="1"/>
    </xf>
    <xf numFmtId="0" fontId="57" fillId="26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15" applyFont="1" applyAlignment="1">
      <alignment horizontal="center"/>
      <protection/>
    </xf>
    <xf numFmtId="0" fontId="7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?鹎%U龡&amp;H?_x0008__x001C__x001C_?_x0007__x0001__x0001_" xfId="15"/>
    <cellStyle name="?鹎%U龡&amp;H?_x0008__x001c__x001c_?_x0007__x0001__x0001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2001年各县结算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10" sqref="C10"/>
    </sheetView>
  </sheetViews>
  <sheetFormatPr defaultColWidth="8.75390625" defaultRowHeight="33" customHeight="1"/>
  <cols>
    <col min="1" max="1" width="34.625" style="120" customWidth="1"/>
    <col min="2" max="3" width="22.375" style="120" customWidth="1"/>
    <col min="4" max="30" width="9.00390625" style="120" bestFit="1" customWidth="1"/>
    <col min="31" max="254" width="8.75390625" style="120" customWidth="1"/>
  </cols>
  <sheetData>
    <row r="1" spans="1:3" s="120" customFormat="1" ht="24.75" customHeight="1">
      <c r="A1" s="120" t="s">
        <v>0</v>
      </c>
      <c r="B1" s="121"/>
      <c r="C1" s="121"/>
    </row>
    <row r="2" spans="1:3" s="120" customFormat="1" ht="25.5" customHeight="1">
      <c r="A2" s="135" t="s">
        <v>1</v>
      </c>
      <c r="B2" s="135"/>
      <c r="C2" s="135"/>
    </row>
    <row r="3" spans="1:3" s="120" customFormat="1" ht="25.5" customHeight="1">
      <c r="A3" s="122"/>
      <c r="C3" s="123" t="s">
        <v>2</v>
      </c>
    </row>
    <row r="4" spans="1:4" s="120" customFormat="1" ht="36.75" customHeight="1">
      <c r="A4" s="124" t="s">
        <v>3</v>
      </c>
      <c r="B4" s="125" t="s">
        <v>4</v>
      </c>
      <c r="C4" s="124" t="s">
        <v>5</v>
      </c>
      <c r="D4" s="126"/>
    </row>
    <row r="5" spans="1:3" s="120" customFormat="1" ht="31.5" customHeight="1">
      <c r="A5" s="127" t="s">
        <v>6</v>
      </c>
      <c r="B5" s="69">
        <f>SUM(B6:B19)</f>
        <v>32856</v>
      </c>
      <c r="C5" s="128"/>
    </row>
    <row r="6" spans="1:3" s="120" customFormat="1" ht="31.5" customHeight="1">
      <c r="A6" s="127" t="s">
        <v>7</v>
      </c>
      <c r="B6" s="69">
        <v>12098</v>
      </c>
      <c r="C6" s="128"/>
    </row>
    <row r="7" spans="1:3" s="120" customFormat="1" ht="31.5" customHeight="1">
      <c r="A7" s="129" t="s">
        <v>8</v>
      </c>
      <c r="B7" s="69">
        <v>2772</v>
      </c>
      <c r="C7" s="128"/>
    </row>
    <row r="8" spans="1:3" s="120" customFormat="1" ht="31.5" customHeight="1">
      <c r="A8" s="129" t="s">
        <v>9</v>
      </c>
      <c r="B8" s="130">
        <v>476</v>
      </c>
      <c r="C8" s="128"/>
    </row>
    <row r="9" spans="1:3" s="120" customFormat="1" ht="31.5" customHeight="1">
      <c r="A9" s="129" t="s">
        <v>10</v>
      </c>
      <c r="B9" s="69">
        <v>560</v>
      </c>
      <c r="C9" s="128"/>
    </row>
    <row r="10" spans="1:3" s="120" customFormat="1" ht="31.5" customHeight="1">
      <c r="A10" s="129" t="s">
        <v>11</v>
      </c>
      <c r="B10" s="69">
        <v>3200</v>
      </c>
      <c r="C10" s="128"/>
    </row>
    <row r="11" spans="1:3" s="120" customFormat="1" ht="31.5" customHeight="1">
      <c r="A11" s="129" t="s">
        <v>12</v>
      </c>
      <c r="B11" s="69">
        <v>2200</v>
      </c>
      <c r="C11" s="128"/>
    </row>
    <row r="12" spans="1:3" s="120" customFormat="1" ht="31.5" customHeight="1">
      <c r="A12" s="129" t="s">
        <v>13</v>
      </c>
      <c r="B12" s="69">
        <v>1300</v>
      </c>
      <c r="C12" s="128"/>
    </row>
    <row r="13" spans="1:3" s="120" customFormat="1" ht="31.5" customHeight="1">
      <c r="A13" s="129" t="s">
        <v>14</v>
      </c>
      <c r="B13" s="69">
        <v>2200</v>
      </c>
      <c r="C13" s="128"/>
    </row>
    <row r="14" spans="1:3" s="120" customFormat="1" ht="31.5" customHeight="1">
      <c r="A14" s="129" t="s">
        <v>15</v>
      </c>
      <c r="B14" s="69">
        <v>1300</v>
      </c>
      <c r="C14" s="131"/>
    </row>
    <row r="15" spans="1:3" s="120" customFormat="1" ht="31.5" customHeight="1">
      <c r="A15" s="129" t="s">
        <v>16</v>
      </c>
      <c r="B15" s="69">
        <v>2100</v>
      </c>
      <c r="C15" s="128"/>
    </row>
    <row r="16" spans="1:3" s="120" customFormat="1" ht="31.5" customHeight="1">
      <c r="A16" s="129" t="s">
        <v>17</v>
      </c>
      <c r="B16" s="69">
        <v>800</v>
      </c>
      <c r="C16" s="128"/>
    </row>
    <row r="17" spans="1:3" s="120" customFormat="1" ht="31.5" customHeight="1">
      <c r="A17" s="129" t="s">
        <v>18</v>
      </c>
      <c r="B17" s="69">
        <v>3500</v>
      </c>
      <c r="C17" s="128"/>
    </row>
    <row r="18" spans="1:3" s="120" customFormat="1" ht="31.5" customHeight="1">
      <c r="A18" s="129" t="s">
        <v>19</v>
      </c>
      <c r="B18" s="69">
        <v>350</v>
      </c>
      <c r="C18" s="128"/>
    </row>
    <row r="19" spans="1:3" s="120" customFormat="1" ht="31.5" customHeight="1">
      <c r="A19" s="129" t="s">
        <v>20</v>
      </c>
      <c r="B19" s="69"/>
      <c r="C19" s="128"/>
    </row>
    <row r="20" spans="1:3" s="120" customFormat="1" ht="31.5" customHeight="1">
      <c r="A20" s="129" t="s">
        <v>21</v>
      </c>
      <c r="B20" s="132">
        <f>SUM(B27:B30,B21)</f>
        <v>17107</v>
      </c>
      <c r="C20" s="128"/>
    </row>
    <row r="21" spans="1:3" s="120" customFormat="1" ht="31.5" customHeight="1">
      <c r="A21" s="129" t="s">
        <v>22</v>
      </c>
      <c r="B21" s="132">
        <f>SUM(B22:B26)</f>
        <v>2520</v>
      </c>
      <c r="C21" s="128"/>
    </row>
    <row r="22" spans="1:3" s="120" customFormat="1" ht="31.5" customHeight="1">
      <c r="A22" s="133" t="s">
        <v>23</v>
      </c>
      <c r="B22" s="69">
        <v>1500</v>
      </c>
      <c r="C22" s="128"/>
    </row>
    <row r="23" spans="1:3" s="120" customFormat="1" ht="31.5" customHeight="1">
      <c r="A23" s="133" t="s">
        <v>24</v>
      </c>
      <c r="B23" s="69">
        <v>500</v>
      </c>
      <c r="C23" s="128"/>
    </row>
    <row r="24" spans="1:3" s="120" customFormat="1" ht="31.5" customHeight="1">
      <c r="A24" s="133" t="s">
        <v>25</v>
      </c>
      <c r="B24" s="69">
        <v>450</v>
      </c>
      <c r="C24" s="128"/>
    </row>
    <row r="25" spans="1:3" s="120" customFormat="1" ht="31.5" customHeight="1">
      <c r="A25" s="133" t="s">
        <v>26</v>
      </c>
      <c r="B25" s="69"/>
      <c r="C25" s="128"/>
    </row>
    <row r="26" spans="1:3" s="120" customFormat="1" ht="31.5" customHeight="1">
      <c r="A26" s="133" t="s">
        <v>27</v>
      </c>
      <c r="B26" s="69">
        <v>70</v>
      </c>
      <c r="C26" s="128"/>
    </row>
    <row r="27" spans="1:3" s="120" customFormat="1" ht="31.5" customHeight="1">
      <c r="A27" s="129" t="s">
        <v>28</v>
      </c>
      <c r="B27" s="69">
        <v>11787</v>
      </c>
      <c r="C27" s="128"/>
    </row>
    <row r="28" spans="1:3" s="120" customFormat="1" ht="31.5" customHeight="1">
      <c r="A28" s="129" t="s">
        <v>29</v>
      </c>
      <c r="B28" s="69">
        <v>1400</v>
      </c>
      <c r="C28" s="128"/>
    </row>
    <row r="29" spans="1:3" s="120" customFormat="1" ht="31.5" customHeight="1">
      <c r="A29" s="129" t="s">
        <v>30</v>
      </c>
      <c r="B29" s="69">
        <v>1400</v>
      </c>
      <c r="C29" s="128"/>
    </row>
    <row r="30" spans="1:3" s="120" customFormat="1" ht="31.5" customHeight="1">
      <c r="A30" s="129" t="s">
        <v>31</v>
      </c>
      <c r="B30" s="69"/>
      <c r="C30" s="128"/>
    </row>
    <row r="31" spans="1:3" s="120" customFormat="1" ht="31.5" customHeight="1">
      <c r="A31" s="69" t="s">
        <v>32</v>
      </c>
      <c r="B31" s="132">
        <f>SUM(B5,B20)</f>
        <v>49963</v>
      </c>
      <c r="C31" s="134"/>
    </row>
    <row r="32" s="120" customFormat="1" ht="33" customHeight="1"/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2" width="23.375" style="14" customWidth="1"/>
    <col min="3" max="3" width="11.00390625" style="14" customWidth="1"/>
    <col min="4" max="4" width="10.50390625" style="14" customWidth="1"/>
    <col min="5" max="5" width="7.875" style="14" customWidth="1"/>
    <col min="6" max="16384" width="9.00390625" style="14" customWidth="1"/>
  </cols>
  <sheetData>
    <row r="1" spans="1:5" ht="18.75">
      <c r="A1" s="151" t="s">
        <v>724</v>
      </c>
      <c r="B1" s="151"/>
      <c r="C1" s="151"/>
      <c r="D1" s="151"/>
      <c r="E1" s="151"/>
    </row>
    <row r="2" spans="1:5" ht="14.25">
      <c r="A2" s="15" t="s">
        <v>725</v>
      </c>
      <c r="B2" s="15" t="s">
        <v>726</v>
      </c>
      <c r="C2" s="16" t="s">
        <v>727</v>
      </c>
      <c r="D2" s="16" t="s">
        <v>728</v>
      </c>
      <c r="E2" s="17" t="s">
        <v>729</v>
      </c>
    </row>
    <row r="3" spans="1:5" ht="13.5">
      <c r="A3" s="18" t="s">
        <v>730</v>
      </c>
      <c r="B3" s="19"/>
      <c r="C3" s="20"/>
      <c r="D3" s="20"/>
      <c r="E3" s="21"/>
    </row>
    <row r="4" spans="1:5" ht="13.5">
      <c r="A4" s="19" t="s">
        <v>731</v>
      </c>
      <c r="B4" s="19"/>
      <c r="C4" s="20"/>
      <c r="D4" s="20"/>
      <c r="E4" s="21"/>
    </row>
    <row r="5" spans="1:5" ht="13.5">
      <c r="A5" s="19" t="s">
        <v>732</v>
      </c>
      <c r="B5" s="18" t="s">
        <v>733</v>
      </c>
      <c r="C5" s="20">
        <v>2012999</v>
      </c>
      <c r="D5" s="20">
        <v>509</v>
      </c>
      <c r="E5" s="22">
        <v>10</v>
      </c>
    </row>
    <row r="6" spans="1:5" ht="13.5">
      <c r="A6" s="19" t="s">
        <v>734</v>
      </c>
      <c r="B6" s="19"/>
      <c r="C6" s="20"/>
      <c r="D6" s="20"/>
      <c r="E6" s="21"/>
    </row>
    <row r="7" spans="1:5" ht="24">
      <c r="A7" s="19" t="s">
        <v>735</v>
      </c>
      <c r="B7" s="23" t="s">
        <v>736</v>
      </c>
      <c r="C7" s="20">
        <v>2013299</v>
      </c>
      <c r="D7" s="20">
        <v>502</v>
      </c>
      <c r="E7" s="21">
        <v>18</v>
      </c>
    </row>
    <row r="8" spans="1:5" ht="13.5">
      <c r="A8" s="19"/>
      <c r="B8" s="23" t="s">
        <v>737</v>
      </c>
      <c r="C8" s="20">
        <v>2013299</v>
      </c>
      <c r="D8" s="20">
        <v>502</v>
      </c>
      <c r="E8" s="22">
        <v>29</v>
      </c>
    </row>
    <row r="9" spans="1:5" ht="13.5">
      <c r="A9" s="19" t="s">
        <v>738</v>
      </c>
      <c r="B9" s="19"/>
      <c r="C9" s="20"/>
      <c r="D9" s="20"/>
      <c r="E9" s="21"/>
    </row>
    <row r="10" spans="1:5" ht="25.5">
      <c r="A10" s="19" t="s">
        <v>739</v>
      </c>
      <c r="B10" s="19" t="s">
        <v>740</v>
      </c>
      <c r="C10" s="20">
        <v>2013302</v>
      </c>
      <c r="D10" s="20">
        <v>507</v>
      </c>
      <c r="E10" s="22">
        <v>25</v>
      </c>
    </row>
    <row r="11" spans="1:5" ht="13.5">
      <c r="A11" s="19" t="s">
        <v>741</v>
      </c>
      <c r="B11" s="19"/>
      <c r="C11" s="20"/>
      <c r="D11" s="20"/>
      <c r="E11" s="21"/>
    </row>
    <row r="12" spans="1:5" ht="13.5">
      <c r="A12" s="19" t="s">
        <v>742</v>
      </c>
      <c r="B12" s="18" t="s">
        <v>743</v>
      </c>
      <c r="C12" s="20">
        <v>2013804</v>
      </c>
      <c r="D12" s="20">
        <v>503</v>
      </c>
      <c r="E12" s="22">
        <v>9</v>
      </c>
    </row>
    <row r="13" spans="1:5" ht="13.5">
      <c r="A13" s="18" t="s">
        <v>744</v>
      </c>
      <c r="B13" s="19"/>
      <c r="C13" s="20"/>
      <c r="D13" s="20"/>
      <c r="E13" s="21"/>
    </row>
    <row r="14" spans="1:5" ht="13.5">
      <c r="A14" s="19" t="s">
        <v>745</v>
      </c>
      <c r="B14" s="19"/>
      <c r="C14" s="20"/>
      <c r="D14" s="20"/>
      <c r="E14" s="21"/>
    </row>
    <row r="15" spans="1:5" ht="13.5">
      <c r="A15" s="19" t="s">
        <v>746</v>
      </c>
      <c r="B15" s="18" t="s">
        <v>747</v>
      </c>
      <c r="C15" s="20">
        <v>2070199</v>
      </c>
      <c r="D15" s="20">
        <v>507</v>
      </c>
      <c r="E15" s="22">
        <v>17</v>
      </c>
    </row>
    <row r="16" spans="1:5" ht="13.5">
      <c r="A16" s="19" t="s">
        <v>748</v>
      </c>
      <c r="B16" s="19"/>
      <c r="C16" s="20"/>
      <c r="D16" s="20"/>
      <c r="E16" s="21"/>
    </row>
    <row r="17" spans="1:5" ht="13.5">
      <c r="A17" s="19" t="s">
        <v>749</v>
      </c>
      <c r="B17" s="18" t="s">
        <v>750</v>
      </c>
      <c r="C17" s="20">
        <v>2070204</v>
      </c>
      <c r="D17" s="20">
        <v>506</v>
      </c>
      <c r="E17" s="22">
        <v>40</v>
      </c>
    </row>
    <row r="18" spans="1:5" ht="13.5">
      <c r="A18" s="19"/>
      <c r="B18" s="21" t="s">
        <v>751</v>
      </c>
      <c r="C18" s="20">
        <v>2070204</v>
      </c>
      <c r="D18" s="20">
        <v>505</v>
      </c>
      <c r="E18" s="21">
        <v>6</v>
      </c>
    </row>
    <row r="19" spans="1:5" ht="13.5">
      <c r="A19" s="19"/>
      <c r="B19" s="21" t="s">
        <v>752</v>
      </c>
      <c r="C19" s="20">
        <v>2070204</v>
      </c>
      <c r="D19" s="20">
        <v>509</v>
      </c>
      <c r="E19" s="21">
        <v>10</v>
      </c>
    </row>
    <row r="20" spans="1:5" ht="25.5">
      <c r="A20" s="19" t="s">
        <v>753</v>
      </c>
      <c r="B20" s="19"/>
      <c r="C20" s="20"/>
      <c r="D20" s="20"/>
      <c r="E20" s="21"/>
    </row>
    <row r="21" spans="1:5" ht="13.5">
      <c r="A21" s="19" t="s">
        <v>754</v>
      </c>
      <c r="B21" s="19"/>
      <c r="C21" s="20">
        <v>2079903</v>
      </c>
      <c r="D21" s="20">
        <v>507</v>
      </c>
      <c r="E21" s="22">
        <v>45</v>
      </c>
    </row>
    <row r="22" spans="1:5" ht="13.5">
      <c r="A22" s="18" t="s">
        <v>755</v>
      </c>
      <c r="B22" s="19"/>
      <c r="C22" s="20"/>
      <c r="D22" s="20"/>
      <c r="E22" s="21"/>
    </row>
    <row r="23" spans="1:5" ht="13.5">
      <c r="A23" s="19" t="s">
        <v>756</v>
      </c>
      <c r="B23" s="19"/>
      <c r="C23" s="20"/>
      <c r="D23" s="20"/>
      <c r="E23" s="21"/>
    </row>
    <row r="24" spans="1:5" ht="13.5">
      <c r="A24" s="19" t="s">
        <v>757</v>
      </c>
      <c r="B24" s="18" t="s">
        <v>758</v>
      </c>
      <c r="C24" s="20">
        <v>2080208</v>
      </c>
      <c r="D24" s="20">
        <v>503</v>
      </c>
      <c r="E24" s="21">
        <v>186</v>
      </c>
    </row>
    <row r="25" spans="1:5" ht="13.5">
      <c r="A25" s="19" t="s">
        <v>759</v>
      </c>
      <c r="B25" s="19"/>
      <c r="C25" s="20"/>
      <c r="D25" s="20"/>
      <c r="E25" s="21"/>
    </row>
    <row r="26" spans="1:5" ht="13.5">
      <c r="A26" s="19" t="s">
        <v>760</v>
      </c>
      <c r="B26" s="18" t="s">
        <v>761</v>
      </c>
      <c r="C26" s="20">
        <v>2081104</v>
      </c>
      <c r="D26" s="20">
        <v>509</v>
      </c>
      <c r="E26" s="22">
        <v>29</v>
      </c>
    </row>
    <row r="27" spans="1:5" ht="13.5">
      <c r="A27" s="18" t="s">
        <v>762</v>
      </c>
      <c r="B27" s="19"/>
      <c r="C27" s="20"/>
      <c r="D27" s="20"/>
      <c r="E27" s="21"/>
    </row>
    <row r="28" spans="1:5" ht="13.5">
      <c r="A28" s="19" t="s">
        <v>763</v>
      </c>
      <c r="B28" s="19"/>
      <c r="C28" s="20"/>
      <c r="D28" s="20"/>
      <c r="E28" s="21"/>
    </row>
    <row r="29" spans="1:5" ht="13.5">
      <c r="A29" s="19" t="s">
        <v>764</v>
      </c>
      <c r="B29" s="18" t="s">
        <v>765</v>
      </c>
      <c r="C29" s="20">
        <v>2110409</v>
      </c>
      <c r="D29" s="20">
        <v>505</v>
      </c>
      <c r="E29" s="22">
        <v>45</v>
      </c>
    </row>
    <row r="30" spans="1:5" ht="13.5">
      <c r="A30" s="18" t="s">
        <v>766</v>
      </c>
      <c r="B30" s="19"/>
      <c r="C30" s="20"/>
      <c r="D30" s="20"/>
      <c r="E30" s="21"/>
    </row>
    <row r="31" spans="1:5" ht="13.5">
      <c r="A31" s="18" t="s">
        <v>767</v>
      </c>
      <c r="B31" s="18" t="s">
        <v>768</v>
      </c>
      <c r="C31" s="20">
        <v>2110301</v>
      </c>
      <c r="D31" s="20">
        <v>504</v>
      </c>
      <c r="E31" s="21">
        <v>4849</v>
      </c>
    </row>
    <row r="32" spans="1:5" ht="13.5">
      <c r="A32" s="18" t="s">
        <v>769</v>
      </c>
      <c r="B32" s="18" t="s">
        <v>770</v>
      </c>
      <c r="C32" s="20">
        <v>2110302</v>
      </c>
      <c r="D32" s="20">
        <v>504</v>
      </c>
      <c r="E32" s="21">
        <v>1000</v>
      </c>
    </row>
    <row r="33" spans="1:5" ht="13.5">
      <c r="A33" s="19" t="s">
        <v>771</v>
      </c>
      <c r="B33" s="18" t="s">
        <v>772</v>
      </c>
      <c r="C33" s="20">
        <v>2119901</v>
      </c>
      <c r="D33" s="20">
        <v>507</v>
      </c>
      <c r="E33" s="22">
        <v>231</v>
      </c>
    </row>
    <row r="34" spans="1:5" ht="13.5">
      <c r="A34" s="18" t="s">
        <v>773</v>
      </c>
      <c r="B34" s="19"/>
      <c r="C34" s="20"/>
      <c r="D34" s="20"/>
      <c r="E34" s="21"/>
    </row>
    <row r="35" spans="1:5" ht="13.5">
      <c r="A35" s="19" t="s">
        <v>774</v>
      </c>
      <c r="B35" s="19"/>
      <c r="C35" s="21"/>
      <c r="D35" s="21"/>
      <c r="E35" s="21"/>
    </row>
    <row r="36" spans="1:5" ht="13.5">
      <c r="A36" s="19" t="s">
        <v>739</v>
      </c>
      <c r="B36" s="18" t="s">
        <v>775</v>
      </c>
      <c r="C36" s="20">
        <v>2120102</v>
      </c>
      <c r="D36" s="20">
        <v>50402</v>
      </c>
      <c r="E36" s="22">
        <v>1106</v>
      </c>
    </row>
    <row r="37" spans="1:5" ht="13.5">
      <c r="A37" s="18" t="s">
        <v>776</v>
      </c>
      <c r="B37" s="19"/>
      <c r="C37" s="20"/>
      <c r="D37" s="20"/>
      <c r="E37" s="21"/>
    </row>
    <row r="38" spans="1:5" ht="13.5">
      <c r="A38" s="19" t="s">
        <v>777</v>
      </c>
      <c r="B38" s="19"/>
      <c r="C38" s="20"/>
      <c r="D38" s="20"/>
      <c r="E38" s="21"/>
    </row>
    <row r="39" spans="1:5" ht="24.75">
      <c r="A39" s="19" t="s">
        <v>778</v>
      </c>
      <c r="B39" s="18" t="s">
        <v>779</v>
      </c>
      <c r="C39" s="20">
        <v>2130701</v>
      </c>
      <c r="D39" s="20">
        <v>599</v>
      </c>
      <c r="E39" s="22">
        <v>758</v>
      </c>
    </row>
    <row r="40" spans="1:5" ht="13.5">
      <c r="A40" s="19"/>
      <c r="B40" s="18" t="s">
        <v>780</v>
      </c>
      <c r="C40" s="20">
        <v>2130701</v>
      </c>
      <c r="D40" s="20">
        <v>599</v>
      </c>
      <c r="E40" s="22">
        <v>392</v>
      </c>
    </row>
    <row r="41" spans="1:5" ht="13.5">
      <c r="A41" s="19"/>
      <c r="B41" s="18" t="s">
        <v>781</v>
      </c>
      <c r="C41" s="20">
        <v>2130701</v>
      </c>
      <c r="D41" s="20">
        <v>599</v>
      </c>
      <c r="E41" s="22">
        <v>624</v>
      </c>
    </row>
    <row r="42" spans="1:5" ht="13.5">
      <c r="A42" s="18" t="s">
        <v>782</v>
      </c>
      <c r="B42" s="21" t="s">
        <v>783</v>
      </c>
      <c r="C42" s="20">
        <v>2130801</v>
      </c>
      <c r="D42" s="20">
        <v>507</v>
      </c>
      <c r="E42" s="22">
        <v>72</v>
      </c>
    </row>
    <row r="43" spans="1:5" ht="13.5">
      <c r="A43" s="18"/>
      <c r="B43" s="21" t="s">
        <v>784</v>
      </c>
      <c r="C43" s="20">
        <v>2130801</v>
      </c>
      <c r="D43" s="20">
        <v>507</v>
      </c>
      <c r="E43" s="22">
        <v>77</v>
      </c>
    </row>
    <row r="44" spans="1:5" ht="13.5">
      <c r="A44" s="18" t="s">
        <v>785</v>
      </c>
      <c r="B44" s="19"/>
      <c r="C44" s="20"/>
      <c r="D44" s="20"/>
      <c r="E44" s="21"/>
    </row>
    <row r="45" spans="1:5" ht="13.5">
      <c r="A45" s="19" t="s">
        <v>786</v>
      </c>
      <c r="B45" s="19"/>
      <c r="C45" s="20"/>
      <c r="D45" s="20"/>
      <c r="E45" s="21"/>
    </row>
    <row r="46" spans="1:5" ht="13.5">
      <c r="A46" s="19" t="s">
        <v>787</v>
      </c>
      <c r="B46" s="18" t="s">
        <v>788</v>
      </c>
      <c r="C46" s="20">
        <v>2140199</v>
      </c>
      <c r="D46" s="20">
        <v>506</v>
      </c>
      <c r="E46" s="22">
        <v>580</v>
      </c>
    </row>
    <row r="47" spans="1:5" ht="13.5">
      <c r="A47" s="19"/>
      <c r="B47" s="18" t="s">
        <v>789</v>
      </c>
      <c r="C47" s="20">
        <v>2140199</v>
      </c>
      <c r="D47" s="20">
        <v>506</v>
      </c>
      <c r="E47" s="22">
        <v>4035</v>
      </c>
    </row>
    <row r="48" spans="1:5" ht="13.5">
      <c r="A48" s="19"/>
      <c r="B48" s="18" t="s">
        <v>790</v>
      </c>
      <c r="C48" s="20">
        <v>2140199</v>
      </c>
      <c r="D48" s="20">
        <v>506</v>
      </c>
      <c r="E48" s="22">
        <v>348</v>
      </c>
    </row>
    <row r="49" spans="1:5" ht="13.5">
      <c r="A49" s="18" t="s">
        <v>791</v>
      </c>
      <c r="B49" s="19"/>
      <c r="C49" s="20"/>
      <c r="D49" s="20"/>
      <c r="E49" s="21"/>
    </row>
    <row r="50" spans="1:5" ht="13.5">
      <c r="A50" s="19" t="s">
        <v>792</v>
      </c>
      <c r="B50" s="19"/>
      <c r="C50" s="20"/>
      <c r="D50" s="20"/>
      <c r="E50" s="21"/>
    </row>
    <row r="51" spans="1:5" ht="13.5">
      <c r="A51" s="19" t="s">
        <v>793</v>
      </c>
      <c r="B51" s="18" t="s">
        <v>794</v>
      </c>
      <c r="C51" s="20">
        <v>2150510</v>
      </c>
      <c r="D51" s="20">
        <v>507</v>
      </c>
      <c r="E51" s="22">
        <v>50</v>
      </c>
    </row>
    <row r="52" spans="1:5" ht="25.5">
      <c r="A52" s="19" t="s">
        <v>795</v>
      </c>
      <c r="B52" s="19"/>
      <c r="C52" s="20"/>
      <c r="D52" s="20"/>
      <c r="E52" s="21"/>
    </row>
    <row r="53" spans="1:5" ht="13.5">
      <c r="A53" s="19" t="s">
        <v>796</v>
      </c>
      <c r="B53" s="18" t="s">
        <v>797</v>
      </c>
      <c r="C53" s="20">
        <v>2150805</v>
      </c>
      <c r="D53" s="20">
        <v>507</v>
      </c>
      <c r="E53" s="22">
        <v>20</v>
      </c>
    </row>
    <row r="54" spans="1:5" ht="13.5">
      <c r="A54" s="19"/>
      <c r="B54" s="18" t="s">
        <v>798</v>
      </c>
      <c r="C54" s="20">
        <v>2150805</v>
      </c>
      <c r="D54" s="20">
        <v>507</v>
      </c>
      <c r="E54" s="22">
        <v>20</v>
      </c>
    </row>
    <row r="55" spans="1:5" ht="13.5">
      <c r="A55" s="19"/>
      <c r="B55" s="18" t="s">
        <v>799</v>
      </c>
      <c r="C55" s="20">
        <v>2150805</v>
      </c>
      <c r="D55" s="20">
        <v>507</v>
      </c>
      <c r="E55" s="22">
        <v>210</v>
      </c>
    </row>
    <row r="56" spans="1:5" ht="13.5">
      <c r="A56" s="18" t="s">
        <v>800</v>
      </c>
      <c r="B56" s="19"/>
      <c r="C56" s="20"/>
      <c r="D56" s="20"/>
      <c r="E56" s="21"/>
    </row>
    <row r="57" spans="1:5" ht="13.5">
      <c r="A57" s="19" t="s">
        <v>801</v>
      </c>
      <c r="B57" s="19"/>
      <c r="C57" s="20"/>
      <c r="D57" s="20"/>
      <c r="E57" s="21"/>
    </row>
    <row r="58" spans="1:5" ht="13.5">
      <c r="A58" s="19" t="s">
        <v>802</v>
      </c>
      <c r="B58" s="18" t="s">
        <v>803</v>
      </c>
      <c r="C58" s="20">
        <v>2220106</v>
      </c>
      <c r="D58" s="20">
        <v>507</v>
      </c>
      <c r="E58" s="22">
        <v>10</v>
      </c>
    </row>
    <row r="59" spans="1:5" ht="13.5">
      <c r="A59" s="19"/>
      <c r="B59" s="19"/>
      <c r="C59" s="20"/>
      <c r="D59" s="20"/>
      <c r="E59" s="21"/>
    </row>
    <row r="60" spans="1:5" ht="13.5">
      <c r="A60" s="19"/>
      <c r="B60" s="19"/>
      <c r="C60" s="20"/>
      <c r="D60" s="20"/>
      <c r="E60" s="21"/>
    </row>
    <row r="61" spans="1:5" ht="13.5">
      <c r="A61" s="24" t="s">
        <v>403</v>
      </c>
      <c r="B61" s="24"/>
      <c r="C61" s="20"/>
      <c r="D61" s="20"/>
      <c r="E61" s="21">
        <f>SUM(E5:E58)</f>
        <v>14851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0"/>
  <sheetViews>
    <sheetView zoomScalePageLayoutView="0" workbookViewId="0" topLeftCell="A1">
      <selection activeCell="H10" sqref="H10"/>
    </sheetView>
  </sheetViews>
  <sheetFormatPr defaultColWidth="8.00390625" defaultRowHeight="21.75" customHeight="1"/>
  <cols>
    <col min="1" max="1" width="39.50390625" style="50" customWidth="1"/>
    <col min="2" max="2" width="8.125" style="51" customWidth="1"/>
    <col min="3" max="3" width="8.625" style="51" customWidth="1"/>
    <col min="4" max="4" width="9.50390625" style="51" customWidth="1"/>
    <col min="5" max="5" width="6.375" style="51" customWidth="1"/>
    <col min="6" max="6" width="6.50390625" style="51" customWidth="1"/>
    <col min="7" max="7" width="8.375" style="102" customWidth="1"/>
    <col min="8" max="8" width="8.50390625" style="103" bestFit="1" customWidth="1"/>
    <col min="9" max="9" width="26.75390625" style="104" customWidth="1"/>
    <col min="10" max="16384" width="8.00390625" style="48" customWidth="1"/>
  </cols>
  <sheetData>
    <row r="1" spans="1:9" ht="18.75" customHeight="1">
      <c r="A1" s="52" t="s">
        <v>33</v>
      </c>
      <c r="B1" s="53"/>
      <c r="C1" s="53"/>
      <c r="D1" s="53"/>
      <c r="E1" s="53"/>
      <c r="F1" s="53"/>
      <c r="G1" s="105"/>
      <c r="H1" s="106"/>
      <c r="I1" s="112"/>
    </row>
    <row r="2" spans="1:9" ht="24.75" customHeight="1">
      <c r="A2" s="136" t="s">
        <v>34</v>
      </c>
      <c r="B2" s="137"/>
      <c r="C2" s="137"/>
      <c r="D2" s="137"/>
      <c r="E2" s="137"/>
      <c r="F2" s="137"/>
      <c r="G2" s="137"/>
      <c r="H2" s="137"/>
      <c r="I2" s="138"/>
    </row>
    <row r="3" spans="1:9" ht="18" customHeight="1">
      <c r="A3" s="54"/>
      <c r="B3" s="55"/>
      <c r="C3" s="55"/>
      <c r="D3" s="55"/>
      <c r="E3" s="55"/>
      <c r="F3" s="55"/>
      <c r="G3" s="139" t="s">
        <v>2</v>
      </c>
      <c r="H3" s="139"/>
      <c r="I3" s="140"/>
    </row>
    <row r="4" spans="1:9" ht="24.75" customHeight="1">
      <c r="A4" s="142" t="s">
        <v>35</v>
      </c>
      <c r="B4" s="142" t="s">
        <v>36</v>
      </c>
      <c r="C4" s="141" t="s">
        <v>4</v>
      </c>
      <c r="D4" s="141"/>
      <c r="E4" s="141"/>
      <c r="F4" s="141"/>
      <c r="G4" s="141"/>
      <c r="H4" s="143" t="s">
        <v>37</v>
      </c>
      <c r="I4" s="145" t="s">
        <v>5</v>
      </c>
    </row>
    <row r="5" spans="1:9" ht="45" customHeight="1">
      <c r="A5" s="142"/>
      <c r="B5" s="142"/>
      <c r="C5" s="57" t="s">
        <v>38</v>
      </c>
      <c r="D5" s="57" t="s">
        <v>39</v>
      </c>
      <c r="E5" s="57" t="s">
        <v>40</v>
      </c>
      <c r="F5" s="57" t="s">
        <v>41</v>
      </c>
      <c r="G5" s="107" t="s">
        <v>42</v>
      </c>
      <c r="H5" s="144"/>
      <c r="I5" s="145"/>
    </row>
    <row r="6" spans="1:9" ht="25.5" customHeight="1">
      <c r="A6" s="58" t="s">
        <v>43</v>
      </c>
      <c r="B6" s="59">
        <f aca="true" t="shared" si="0" ref="B6:G6">B7+B10+B13+B19+B22+B26+B32+B35+B38+B40+B43+B47+B49+B54+B60+B65+B68+B71+B76</f>
        <v>24557</v>
      </c>
      <c r="C6" s="59">
        <f t="shared" si="0"/>
        <v>24223</v>
      </c>
      <c r="D6" s="59">
        <f t="shared" si="0"/>
        <v>91</v>
      </c>
      <c r="E6" s="59"/>
      <c r="F6" s="59">
        <f t="shared" si="0"/>
        <v>1500</v>
      </c>
      <c r="G6" s="59">
        <f t="shared" si="0"/>
        <v>25814</v>
      </c>
      <c r="H6" s="108">
        <f aca="true" t="shared" si="1" ref="H6:H14">G6/B6*100</f>
        <v>105.11870342468544</v>
      </c>
      <c r="I6" s="113"/>
    </row>
    <row r="7" spans="1:9" ht="25.5" customHeight="1">
      <c r="A7" s="58" t="s">
        <v>44</v>
      </c>
      <c r="B7" s="59">
        <f aca="true" t="shared" si="2" ref="B7:G7">B8+B9</f>
        <v>741</v>
      </c>
      <c r="C7" s="59">
        <f t="shared" si="2"/>
        <v>469</v>
      </c>
      <c r="D7" s="59"/>
      <c r="E7" s="59"/>
      <c r="F7" s="59"/>
      <c r="G7" s="59">
        <f t="shared" si="2"/>
        <v>469</v>
      </c>
      <c r="H7" s="108">
        <f t="shared" si="1"/>
        <v>63.292847503373814</v>
      </c>
      <c r="I7" s="113"/>
    </row>
    <row r="8" spans="1:9" ht="25.5" customHeight="1">
      <c r="A8" s="58" t="s">
        <v>45</v>
      </c>
      <c r="B8" s="59">
        <v>703</v>
      </c>
      <c r="C8" s="60">
        <v>431</v>
      </c>
      <c r="D8" s="59"/>
      <c r="E8" s="59"/>
      <c r="F8" s="59"/>
      <c r="G8" s="109">
        <f aca="true" t="shared" si="3" ref="G8:G15">C8+D8+E8+F8</f>
        <v>431</v>
      </c>
      <c r="H8" s="108">
        <f t="shared" si="1"/>
        <v>61.30867709815079</v>
      </c>
      <c r="I8" s="113"/>
    </row>
    <row r="9" spans="1:9" ht="25.5" customHeight="1">
      <c r="A9" s="58" t="s">
        <v>46</v>
      </c>
      <c r="B9" s="59">
        <v>38</v>
      </c>
      <c r="C9" s="60">
        <v>38</v>
      </c>
      <c r="D9" s="59"/>
      <c r="E9" s="59"/>
      <c r="F9" s="59"/>
      <c r="G9" s="109">
        <f t="shared" si="3"/>
        <v>38</v>
      </c>
      <c r="H9" s="108">
        <f t="shared" si="1"/>
        <v>100</v>
      </c>
      <c r="I9" s="113"/>
    </row>
    <row r="10" spans="1:9" ht="25.5" customHeight="1">
      <c r="A10" s="58" t="s">
        <v>47</v>
      </c>
      <c r="B10" s="59">
        <v>391</v>
      </c>
      <c r="C10" s="60">
        <v>329</v>
      </c>
      <c r="D10" s="59"/>
      <c r="E10" s="59"/>
      <c r="F10" s="59"/>
      <c r="G10" s="109">
        <f t="shared" si="3"/>
        <v>329</v>
      </c>
      <c r="H10" s="108">
        <f t="shared" si="1"/>
        <v>84.14322250639387</v>
      </c>
      <c r="I10" s="113"/>
    </row>
    <row r="11" spans="1:9" ht="25.5" customHeight="1">
      <c r="A11" s="58" t="s">
        <v>45</v>
      </c>
      <c r="B11" s="59">
        <v>356</v>
      </c>
      <c r="C11" s="60">
        <v>294</v>
      </c>
      <c r="D11" s="59"/>
      <c r="E11" s="59"/>
      <c r="F11" s="59"/>
      <c r="G11" s="109">
        <f t="shared" si="3"/>
        <v>294</v>
      </c>
      <c r="H11" s="108">
        <f t="shared" si="1"/>
        <v>82.58426966292134</v>
      </c>
      <c r="I11" s="113"/>
    </row>
    <row r="12" spans="1:9" ht="25.5" customHeight="1">
      <c r="A12" s="58" t="s">
        <v>48</v>
      </c>
      <c r="B12" s="59">
        <v>35</v>
      </c>
      <c r="C12" s="60">
        <v>35</v>
      </c>
      <c r="D12" s="59"/>
      <c r="E12" s="59"/>
      <c r="F12" s="59"/>
      <c r="G12" s="109">
        <f t="shared" si="3"/>
        <v>35</v>
      </c>
      <c r="H12" s="108">
        <f t="shared" si="1"/>
        <v>100</v>
      </c>
      <c r="I12" s="113"/>
    </row>
    <row r="13" spans="1:9" ht="25.5" customHeight="1">
      <c r="A13" s="58" t="s">
        <v>49</v>
      </c>
      <c r="B13" s="59">
        <v>6128</v>
      </c>
      <c r="C13" s="60">
        <v>7015</v>
      </c>
      <c r="D13" s="59"/>
      <c r="E13" s="59"/>
      <c r="F13" s="59"/>
      <c r="G13" s="109">
        <f t="shared" si="3"/>
        <v>7015</v>
      </c>
      <c r="H13" s="108">
        <f t="shared" si="1"/>
        <v>114.47454308093994</v>
      </c>
      <c r="I13" s="113"/>
    </row>
    <row r="14" spans="1:9" ht="25.5" customHeight="1">
      <c r="A14" s="58" t="s">
        <v>45</v>
      </c>
      <c r="B14" s="59">
        <v>5306</v>
      </c>
      <c r="C14" s="60">
        <v>5331</v>
      </c>
      <c r="D14" s="59"/>
      <c r="E14" s="59"/>
      <c r="F14" s="59"/>
      <c r="G14" s="109">
        <f t="shared" si="3"/>
        <v>5331</v>
      </c>
      <c r="H14" s="108">
        <f t="shared" si="1"/>
        <v>100.47116471918582</v>
      </c>
      <c r="I14" s="113"/>
    </row>
    <row r="15" spans="1:9" ht="25.5" customHeight="1">
      <c r="A15" s="58" t="s">
        <v>50</v>
      </c>
      <c r="B15" s="59"/>
      <c r="C15" s="60">
        <v>500</v>
      </c>
      <c r="D15" s="59"/>
      <c r="E15" s="59"/>
      <c r="F15" s="59"/>
      <c r="G15" s="109">
        <f t="shared" si="3"/>
        <v>500</v>
      </c>
      <c r="H15" s="108"/>
      <c r="I15" s="113"/>
    </row>
    <row r="16" spans="1:9" ht="25.5" customHeight="1">
      <c r="A16" s="58" t="s">
        <v>51</v>
      </c>
      <c r="B16" s="59">
        <v>50</v>
      </c>
      <c r="C16" s="60">
        <v>50</v>
      </c>
      <c r="D16" s="59"/>
      <c r="E16" s="59" t="s">
        <v>52</v>
      </c>
      <c r="F16" s="59"/>
      <c r="G16" s="109">
        <v>50</v>
      </c>
      <c r="H16" s="108">
        <f aca="true" t="shared" si="4" ref="H16:H28">G16/B16*100</f>
        <v>100</v>
      </c>
      <c r="I16" s="113"/>
    </row>
    <row r="17" spans="1:9" ht="25.5" customHeight="1">
      <c r="A17" s="58" t="s">
        <v>53</v>
      </c>
      <c r="B17" s="59">
        <v>672</v>
      </c>
      <c r="C17" s="60">
        <v>1034</v>
      </c>
      <c r="D17" s="59"/>
      <c r="E17" s="59"/>
      <c r="F17" s="59"/>
      <c r="G17" s="109">
        <f aca="true" t="shared" si="5" ref="G17:G33">C17+D17+E17+F17</f>
        <v>1034</v>
      </c>
      <c r="H17" s="108">
        <f t="shared" si="4"/>
        <v>153.86904761904762</v>
      </c>
      <c r="I17" s="114" t="s">
        <v>54</v>
      </c>
    </row>
    <row r="18" spans="1:9" ht="25.5" customHeight="1">
      <c r="A18" s="58" t="s">
        <v>55</v>
      </c>
      <c r="B18" s="59">
        <v>100</v>
      </c>
      <c r="C18" s="60">
        <v>100</v>
      </c>
      <c r="D18" s="59"/>
      <c r="E18" s="59"/>
      <c r="F18" s="59"/>
      <c r="G18" s="109">
        <f t="shared" si="5"/>
        <v>100</v>
      </c>
      <c r="H18" s="108">
        <f t="shared" si="4"/>
        <v>100</v>
      </c>
      <c r="I18" s="113"/>
    </row>
    <row r="19" spans="1:9" ht="25.5" customHeight="1">
      <c r="A19" s="58" t="s">
        <v>56</v>
      </c>
      <c r="B19" s="59">
        <v>720</v>
      </c>
      <c r="C19" s="60">
        <v>1031</v>
      </c>
      <c r="D19" s="59"/>
      <c r="E19" s="59"/>
      <c r="F19" s="59"/>
      <c r="G19" s="109">
        <f t="shared" si="5"/>
        <v>1031</v>
      </c>
      <c r="H19" s="108">
        <f t="shared" si="4"/>
        <v>143.19444444444446</v>
      </c>
      <c r="I19" s="113"/>
    </row>
    <row r="20" spans="1:9" ht="25.5" customHeight="1">
      <c r="A20" s="58" t="s">
        <v>45</v>
      </c>
      <c r="B20" s="59">
        <v>335</v>
      </c>
      <c r="C20" s="60">
        <v>304</v>
      </c>
      <c r="D20" s="59"/>
      <c r="E20" s="59"/>
      <c r="F20" s="59"/>
      <c r="G20" s="109">
        <f t="shared" si="5"/>
        <v>304</v>
      </c>
      <c r="H20" s="108">
        <f t="shared" si="4"/>
        <v>90.74626865671642</v>
      </c>
      <c r="I20" s="113"/>
    </row>
    <row r="21" spans="1:9" ht="25.5" customHeight="1">
      <c r="A21" s="58" t="s">
        <v>53</v>
      </c>
      <c r="B21" s="59">
        <v>385</v>
      </c>
      <c r="C21" s="60">
        <v>727</v>
      </c>
      <c r="D21" s="59"/>
      <c r="E21" s="59"/>
      <c r="F21" s="59"/>
      <c r="G21" s="109">
        <f t="shared" si="5"/>
        <v>727</v>
      </c>
      <c r="H21" s="108">
        <f t="shared" si="4"/>
        <v>188.83116883116884</v>
      </c>
      <c r="I21" s="114" t="s">
        <v>57</v>
      </c>
    </row>
    <row r="22" spans="1:9" ht="25.5" customHeight="1">
      <c r="A22" s="58" t="s">
        <v>58</v>
      </c>
      <c r="B22" s="59">
        <v>471</v>
      </c>
      <c r="C22" s="60">
        <v>619</v>
      </c>
      <c r="D22" s="59"/>
      <c r="E22" s="59"/>
      <c r="F22" s="59"/>
      <c r="G22" s="109">
        <f t="shared" si="5"/>
        <v>619</v>
      </c>
      <c r="H22" s="108">
        <f t="shared" si="4"/>
        <v>131.42250530785563</v>
      </c>
      <c r="I22" s="113"/>
    </row>
    <row r="23" spans="1:9" ht="25.5" customHeight="1">
      <c r="A23" s="58" t="s">
        <v>45</v>
      </c>
      <c r="B23" s="59">
        <v>173</v>
      </c>
      <c r="C23" s="60">
        <v>189</v>
      </c>
      <c r="D23" s="59"/>
      <c r="E23" s="59"/>
      <c r="F23" s="59"/>
      <c r="G23" s="109">
        <f t="shared" si="5"/>
        <v>189</v>
      </c>
      <c r="H23" s="108">
        <f t="shared" si="4"/>
        <v>109.2485549132948</v>
      </c>
      <c r="I23" s="113"/>
    </row>
    <row r="24" spans="1:9" ht="25.5" customHeight="1">
      <c r="A24" s="58" t="s">
        <v>59</v>
      </c>
      <c r="B24" s="59">
        <v>40</v>
      </c>
      <c r="C24" s="60">
        <v>176</v>
      </c>
      <c r="D24" s="59"/>
      <c r="E24" s="59"/>
      <c r="F24" s="59"/>
      <c r="G24" s="109">
        <f t="shared" si="5"/>
        <v>176</v>
      </c>
      <c r="H24" s="108">
        <f t="shared" si="4"/>
        <v>440.00000000000006</v>
      </c>
      <c r="I24" s="114" t="s">
        <v>60</v>
      </c>
    </row>
    <row r="25" spans="1:9" ht="25.5" customHeight="1">
      <c r="A25" s="58" t="s">
        <v>53</v>
      </c>
      <c r="B25" s="59">
        <v>258</v>
      </c>
      <c r="C25" s="60">
        <v>254</v>
      </c>
      <c r="D25" s="59"/>
      <c r="E25" s="59"/>
      <c r="F25" s="59"/>
      <c r="G25" s="109">
        <f t="shared" si="5"/>
        <v>254</v>
      </c>
      <c r="H25" s="108">
        <f t="shared" si="4"/>
        <v>98.44961240310077</v>
      </c>
      <c r="I25" s="113"/>
    </row>
    <row r="26" spans="1:9" ht="25.5" customHeight="1">
      <c r="A26" s="58" t="s">
        <v>61</v>
      </c>
      <c r="B26" s="59">
        <v>1800</v>
      </c>
      <c r="C26" s="60">
        <v>1815</v>
      </c>
      <c r="D26" s="59"/>
      <c r="E26" s="59"/>
      <c r="F26" s="59"/>
      <c r="G26" s="109">
        <f t="shared" si="5"/>
        <v>1815</v>
      </c>
      <c r="H26" s="108">
        <f t="shared" si="4"/>
        <v>100.83333333333333</v>
      </c>
      <c r="I26" s="113"/>
    </row>
    <row r="27" spans="1:9" ht="25.5" customHeight="1">
      <c r="A27" s="58" t="s">
        <v>45</v>
      </c>
      <c r="B27" s="59">
        <v>334</v>
      </c>
      <c r="C27" s="60">
        <v>333</v>
      </c>
      <c r="D27" s="59"/>
      <c r="E27" s="59"/>
      <c r="F27" s="59"/>
      <c r="G27" s="109">
        <f t="shared" si="5"/>
        <v>333</v>
      </c>
      <c r="H27" s="108">
        <f t="shared" si="4"/>
        <v>99.7005988023952</v>
      </c>
      <c r="I27" s="113"/>
    </row>
    <row r="28" spans="1:9" ht="25.5" customHeight="1">
      <c r="A28" s="58" t="s">
        <v>62</v>
      </c>
      <c r="B28" s="59">
        <v>137</v>
      </c>
      <c r="C28" s="60">
        <v>135</v>
      </c>
      <c r="D28" s="59"/>
      <c r="E28" s="59"/>
      <c r="F28" s="59"/>
      <c r="G28" s="109">
        <f t="shared" si="5"/>
        <v>135</v>
      </c>
      <c r="H28" s="108">
        <f t="shared" si="4"/>
        <v>98.54014598540147</v>
      </c>
      <c r="I28" s="113"/>
    </row>
    <row r="29" spans="1:9" ht="25.5" customHeight="1">
      <c r="A29" s="58" t="s">
        <v>63</v>
      </c>
      <c r="B29" s="59"/>
      <c r="C29" s="60">
        <v>50</v>
      </c>
      <c r="D29" s="59"/>
      <c r="E29" s="59"/>
      <c r="F29" s="59"/>
      <c r="G29" s="109">
        <f t="shared" si="5"/>
        <v>50</v>
      </c>
      <c r="H29" s="108"/>
      <c r="I29" s="113"/>
    </row>
    <row r="30" spans="1:9" ht="25.5" customHeight="1">
      <c r="A30" s="58" t="s">
        <v>64</v>
      </c>
      <c r="B30" s="59">
        <v>150</v>
      </c>
      <c r="C30" s="60">
        <v>150</v>
      </c>
      <c r="D30" s="59"/>
      <c r="E30" s="59"/>
      <c r="F30" s="59"/>
      <c r="G30" s="109">
        <f t="shared" si="5"/>
        <v>150</v>
      </c>
      <c r="H30" s="108">
        <f>G30/B30*100</f>
        <v>100</v>
      </c>
      <c r="I30" s="113"/>
    </row>
    <row r="31" spans="1:9" ht="25.5" customHeight="1">
      <c r="A31" s="58" t="s">
        <v>53</v>
      </c>
      <c r="B31" s="59">
        <v>1179</v>
      </c>
      <c r="C31" s="60">
        <v>1147</v>
      </c>
      <c r="D31" s="59"/>
      <c r="E31" s="59"/>
      <c r="F31" s="59"/>
      <c r="G31" s="109">
        <f t="shared" si="5"/>
        <v>1147</v>
      </c>
      <c r="H31" s="108">
        <f>G31/B31*100</f>
        <v>97.28583545377438</v>
      </c>
      <c r="I31" s="113"/>
    </row>
    <row r="32" spans="1:9" ht="25.5" customHeight="1">
      <c r="A32" s="58" t="s">
        <v>65</v>
      </c>
      <c r="B32" s="59">
        <v>1283</v>
      </c>
      <c r="C32" s="60">
        <v>935</v>
      </c>
      <c r="D32" s="59"/>
      <c r="E32" s="59"/>
      <c r="F32" s="59"/>
      <c r="G32" s="109">
        <f t="shared" si="5"/>
        <v>935</v>
      </c>
      <c r="H32" s="108">
        <f>G32/B32*100</f>
        <v>72.87607170693687</v>
      </c>
      <c r="I32" s="113"/>
    </row>
    <row r="33" spans="1:9" ht="25.5" customHeight="1">
      <c r="A33" s="58" t="s">
        <v>45</v>
      </c>
      <c r="B33" s="59">
        <v>909</v>
      </c>
      <c r="C33" s="60">
        <v>935</v>
      </c>
      <c r="D33" s="59"/>
      <c r="E33" s="59"/>
      <c r="F33" s="59"/>
      <c r="G33" s="109">
        <f t="shared" si="5"/>
        <v>935</v>
      </c>
      <c r="H33" s="108">
        <f>G33/B33*100</f>
        <v>102.86028602860287</v>
      </c>
      <c r="I33" s="113"/>
    </row>
    <row r="34" spans="1:9" ht="25.5" customHeight="1">
      <c r="A34" s="58" t="s">
        <v>66</v>
      </c>
      <c r="B34" s="59">
        <v>374</v>
      </c>
      <c r="C34" s="60"/>
      <c r="D34" s="59"/>
      <c r="E34" s="59"/>
      <c r="F34" s="59"/>
      <c r="G34" s="109"/>
      <c r="H34" s="108"/>
      <c r="I34" s="113"/>
    </row>
    <row r="35" spans="1:9" ht="25.5" customHeight="1">
      <c r="A35" s="58" t="s">
        <v>67</v>
      </c>
      <c r="B35" s="59">
        <v>253</v>
      </c>
      <c r="C35" s="60">
        <v>228</v>
      </c>
      <c r="D35" s="59"/>
      <c r="E35" s="59"/>
      <c r="F35" s="59"/>
      <c r="G35" s="109">
        <f aca="true" t="shared" si="6" ref="G35:G50">C35+D35+E35+F35</f>
        <v>228</v>
      </c>
      <c r="H35" s="108">
        <f aca="true" t="shared" si="7" ref="H35:H41">G35/B35*100</f>
        <v>90.11857707509881</v>
      </c>
      <c r="I35" s="113"/>
    </row>
    <row r="36" spans="1:9" ht="25.5" customHeight="1">
      <c r="A36" s="58" t="s">
        <v>45</v>
      </c>
      <c r="B36" s="59">
        <v>248</v>
      </c>
      <c r="C36" s="60">
        <v>228</v>
      </c>
      <c r="D36" s="59"/>
      <c r="E36" s="59"/>
      <c r="F36" s="59"/>
      <c r="G36" s="109">
        <f t="shared" si="6"/>
        <v>228</v>
      </c>
      <c r="H36" s="108">
        <f t="shared" si="7"/>
        <v>91.93548387096774</v>
      </c>
      <c r="I36" s="113"/>
    </row>
    <row r="37" spans="1:9" ht="25.5" customHeight="1">
      <c r="A37" s="58" t="s">
        <v>50</v>
      </c>
      <c r="B37" s="59">
        <v>5</v>
      </c>
      <c r="C37" s="60"/>
      <c r="D37" s="59"/>
      <c r="E37" s="59"/>
      <c r="F37" s="59"/>
      <c r="G37" s="109"/>
      <c r="H37" s="108"/>
      <c r="I37" s="113"/>
    </row>
    <row r="38" spans="1:9" ht="25.5" customHeight="1">
      <c r="A38" s="58" t="s">
        <v>68</v>
      </c>
      <c r="B38" s="59">
        <v>100</v>
      </c>
      <c r="C38" s="60"/>
      <c r="D38" s="59"/>
      <c r="E38" s="59"/>
      <c r="F38" s="59"/>
      <c r="G38" s="109"/>
      <c r="H38" s="108"/>
      <c r="I38" s="113"/>
    </row>
    <row r="39" spans="1:9" ht="25.5" customHeight="1">
      <c r="A39" s="58" t="s">
        <v>69</v>
      </c>
      <c r="B39" s="59">
        <v>100</v>
      </c>
      <c r="C39" s="60"/>
      <c r="D39" s="59"/>
      <c r="E39" s="59"/>
      <c r="F39" s="59"/>
      <c r="G39" s="109"/>
      <c r="H39" s="108"/>
      <c r="I39" s="113"/>
    </row>
    <row r="40" spans="1:9" ht="25.5" customHeight="1">
      <c r="A40" s="58" t="s">
        <v>70</v>
      </c>
      <c r="B40" s="59">
        <v>1608</v>
      </c>
      <c r="C40" s="60">
        <v>1960</v>
      </c>
      <c r="D40" s="59"/>
      <c r="E40" s="59"/>
      <c r="F40" s="59"/>
      <c r="G40" s="109">
        <f t="shared" si="6"/>
        <v>1960</v>
      </c>
      <c r="H40" s="108">
        <f t="shared" si="7"/>
        <v>121.89054726368158</v>
      </c>
      <c r="I40" s="113"/>
    </row>
    <row r="41" spans="1:9" ht="25.5" customHeight="1">
      <c r="A41" s="58" t="s">
        <v>45</v>
      </c>
      <c r="B41" s="59">
        <v>1608</v>
      </c>
      <c r="C41" s="60">
        <v>1655</v>
      </c>
      <c r="D41" s="59"/>
      <c r="E41" s="59"/>
      <c r="F41" s="59"/>
      <c r="G41" s="109">
        <f t="shared" si="6"/>
        <v>1655</v>
      </c>
      <c r="H41" s="108">
        <f t="shared" si="7"/>
        <v>102.92288557213931</v>
      </c>
      <c r="I41" s="113"/>
    </row>
    <row r="42" spans="1:9" ht="25.5" customHeight="1">
      <c r="A42" s="58" t="s">
        <v>50</v>
      </c>
      <c r="B42" s="59"/>
      <c r="C42" s="60">
        <v>305</v>
      </c>
      <c r="D42" s="59"/>
      <c r="E42" s="59"/>
      <c r="F42" s="59"/>
      <c r="G42" s="109">
        <f t="shared" si="6"/>
        <v>305</v>
      </c>
      <c r="H42" s="108"/>
      <c r="I42" s="114" t="s">
        <v>71</v>
      </c>
    </row>
    <row r="43" spans="1:9" ht="25.5" customHeight="1">
      <c r="A43" s="58" t="s">
        <v>72</v>
      </c>
      <c r="B43" s="59">
        <v>1919</v>
      </c>
      <c r="C43" s="60">
        <v>1996</v>
      </c>
      <c r="D43" s="59"/>
      <c r="E43" s="59"/>
      <c r="F43" s="59"/>
      <c r="G43" s="109">
        <f t="shared" si="6"/>
        <v>1996</v>
      </c>
      <c r="H43" s="108">
        <f aca="true" t="shared" si="8" ref="H43:H50">G43/B43*100</f>
        <v>104.01250651380927</v>
      </c>
      <c r="I43" s="113"/>
    </row>
    <row r="44" spans="1:9" ht="25.5" customHeight="1">
      <c r="A44" s="58" t="s">
        <v>45</v>
      </c>
      <c r="B44" s="59">
        <v>348</v>
      </c>
      <c r="C44" s="60">
        <v>266</v>
      </c>
      <c r="D44" s="59"/>
      <c r="E44" s="59"/>
      <c r="F44" s="59"/>
      <c r="G44" s="109">
        <f t="shared" si="6"/>
        <v>266</v>
      </c>
      <c r="H44" s="108">
        <f t="shared" si="8"/>
        <v>76.4367816091954</v>
      </c>
      <c r="I44" s="113"/>
    </row>
    <row r="45" spans="1:9" ht="25.5" customHeight="1">
      <c r="A45" s="58" t="s">
        <v>73</v>
      </c>
      <c r="B45" s="59">
        <v>290</v>
      </c>
      <c r="C45" s="60">
        <v>576</v>
      </c>
      <c r="D45" s="59"/>
      <c r="E45" s="59"/>
      <c r="F45" s="59"/>
      <c r="G45" s="109">
        <f t="shared" si="6"/>
        <v>576</v>
      </c>
      <c r="H45" s="108">
        <f t="shared" si="8"/>
        <v>198.6206896551724</v>
      </c>
      <c r="I45" s="114" t="s">
        <v>74</v>
      </c>
    </row>
    <row r="46" spans="1:9" ht="25.5" customHeight="1">
      <c r="A46" s="58" t="s">
        <v>53</v>
      </c>
      <c r="B46" s="59">
        <v>1281</v>
      </c>
      <c r="C46" s="60">
        <v>1154</v>
      </c>
      <c r="D46" s="59"/>
      <c r="E46" s="59"/>
      <c r="F46" s="59"/>
      <c r="G46" s="109">
        <f t="shared" si="6"/>
        <v>1154</v>
      </c>
      <c r="H46" s="108">
        <f t="shared" si="8"/>
        <v>90.08587041373927</v>
      </c>
      <c r="I46" s="113"/>
    </row>
    <row r="47" spans="1:9" ht="25.5" customHeight="1">
      <c r="A47" s="58" t="s">
        <v>75</v>
      </c>
      <c r="B47" s="59">
        <v>212</v>
      </c>
      <c r="C47" s="60">
        <v>184</v>
      </c>
      <c r="D47" s="59"/>
      <c r="E47" s="59"/>
      <c r="F47" s="59"/>
      <c r="G47" s="109">
        <f t="shared" si="6"/>
        <v>184</v>
      </c>
      <c r="H47" s="108">
        <f t="shared" si="8"/>
        <v>86.79245283018868</v>
      </c>
      <c r="I47" s="113"/>
    </row>
    <row r="48" spans="1:9" ht="25.5" customHeight="1">
      <c r="A48" s="58" t="s">
        <v>76</v>
      </c>
      <c r="B48" s="59">
        <v>212</v>
      </c>
      <c r="C48" s="60">
        <v>184</v>
      </c>
      <c r="D48" s="59"/>
      <c r="E48" s="59"/>
      <c r="F48" s="59"/>
      <c r="G48" s="109">
        <f t="shared" si="6"/>
        <v>184</v>
      </c>
      <c r="H48" s="108">
        <f t="shared" si="8"/>
        <v>86.79245283018868</v>
      </c>
      <c r="I48" s="113"/>
    </row>
    <row r="49" spans="1:9" ht="25.5" customHeight="1">
      <c r="A49" s="58" t="s">
        <v>77</v>
      </c>
      <c r="B49" s="59">
        <v>102</v>
      </c>
      <c r="C49" s="60">
        <v>93</v>
      </c>
      <c r="D49" s="59">
        <v>10</v>
      </c>
      <c r="E49" s="59"/>
      <c r="F49" s="59"/>
      <c r="G49" s="109">
        <f t="shared" si="6"/>
        <v>103</v>
      </c>
      <c r="H49" s="108">
        <f t="shared" si="8"/>
        <v>100.98039215686273</v>
      </c>
      <c r="I49" s="113"/>
    </row>
    <row r="50" spans="1:9" ht="25.5" customHeight="1">
      <c r="A50" s="58" t="s">
        <v>45</v>
      </c>
      <c r="B50" s="59">
        <v>53</v>
      </c>
      <c r="C50" s="60">
        <v>54</v>
      </c>
      <c r="D50" s="59"/>
      <c r="E50" s="59"/>
      <c r="F50" s="59"/>
      <c r="G50" s="109">
        <f t="shared" si="6"/>
        <v>54</v>
      </c>
      <c r="H50" s="108">
        <f t="shared" si="8"/>
        <v>101.88679245283019</v>
      </c>
      <c r="I50" s="113"/>
    </row>
    <row r="51" spans="1:9" ht="25.5" customHeight="1">
      <c r="A51" s="58" t="s">
        <v>50</v>
      </c>
      <c r="B51" s="59">
        <v>10</v>
      </c>
      <c r="C51" s="60"/>
      <c r="D51" s="59"/>
      <c r="E51" s="59"/>
      <c r="F51" s="59"/>
      <c r="G51" s="109"/>
      <c r="H51" s="108"/>
      <c r="I51" s="113"/>
    </row>
    <row r="52" spans="1:9" ht="25.5" customHeight="1">
      <c r="A52" s="58" t="s">
        <v>78</v>
      </c>
      <c r="B52" s="59">
        <v>39</v>
      </c>
      <c r="C52" s="60">
        <v>39</v>
      </c>
      <c r="D52" s="59"/>
      <c r="E52" s="59"/>
      <c r="F52" s="59"/>
      <c r="G52" s="109">
        <f aca="true" t="shared" si="9" ref="G52:G59">C52+D52+E52+F52</f>
        <v>39</v>
      </c>
      <c r="H52" s="108">
        <f>G52/B52*100</f>
        <v>100</v>
      </c>
      <c r="I52" s="113"/>
    </row>
    <row r="53" spans="1:9" ht="25.5" customHeight="1">
      <c r="A53" s="58" t="s">
        <v>79</v>
      </c>
      <c r="B53" s="59"/>
      <c r="C53" s="60"/>
      <c r="D53" s="59">
        <v>10</v>
      </c>
      <c r="E53" s="59"/>
      <c r="F53" s="59"/>
      <c r="G53" s="109">
        <f t="shared" si="9"/>
        <v>10</v>
      </c>
      <c r="H53" s="108"/>
      <c r="I53" s="113"/>
    </row>
    <row r="54" spans="1:9" ht="25.5" customHeight="1">
      <c r="A54" s="58" t="s">
        <v>80</v>
      </c>
      <c r="B54" s="59">
        <v>2496</v>
      </c>
      <c r="C54" s="60">
        <f>SUM(C55:C59)</f>
        <v>3519</v>
      </c>
      <c r="D54" s="59"/>
      <c r="E54" s="59"/>
      <c r="F54" s="59"/>
      <c r="G54" s="109">
        <f t="shared" si="9"/>
        <v>3519</v>
      </c>
      <c r="H54" s="108">
        <f>G54/B54*100</f>
        <v>140.9855769230769</v>
      </c>
      <c r="I54" s="113"/>
    </row>
    <row r="55" spans="1:9" ht="25.5" customHeight="1">
      <c r="A55" s="58" t="s">
        <v>45</v>
      </c>
      <c r="B55" s="59">
        <v>1806</v>
      </c>
      <c r="C55" s="60">
        <v>1416</v>
      </c>
      <c r="D55" s="59"/>
      <c r="E55" s="59"/>
      <c r="F55" s="59"/>
      <c r="G55" s="109">
        <f t="shared" si="9"/>
        <v>1416</v>
      </c>
      <c r="H55" s="108">
        <f>G55/B55*100</f>
        <v>78.40531561461795</v>
      </c>
      <c r="I55" s="113"/>
    </row>
    <row r="56" spans="1:9" s="49" customFormat="1" ht="25.5" customHeight="1">
      <c r="A56" s="61" t="s">
        <v>50</v>
      </c>
      <c r="B56" s="110">
        <v>451</v>
      </c>
      <c r="C56" s="62">
        <f>444+297</f>
        <v>741</v>
      </c>
      <c r="D56" s="110"/>
      <c r="E56" s="110"/>
      <c r="F56" s="110"/>
      <c r="G56" s="111">
        <f t="shared" si="9"/>
        <v>741</v>
      </c>
      <c r="H56" s="108">
        <f>G56/B56*100</f>
        <v>164.30155210643017</v>
      </c>
      <c r="I56" s="115" t="s">
        <v>81</v>
      </c>
    </row>
    <row r="57" spans="1:9" s="49" customFormat="1" ht="25.5" customHeight="1">
      <c r="A57" s="61" t="s">
        <v>82</v>
      </c>
      <c r="B57" s="110"/>
      <c r="C57" s="62">
        <v>91</v>
      </c>
      <c r="D57" s="110"/>
      <c r="E57" s="110"/>
      <c r="F57" s="110"/>
      <c r="G57" s="111">
        <f t="shared" si="9"/>
        <v>91</v>
      </c>
      <c r="H57" s="108"/>
      <c r="I57" s="116"/>
    </row>
    <row r="58" spans="1:9" s="49" customFormat="1" ht="25.5" customHeight="1">
      <c r="A58" s="61" t="s">
        <v>83</v>
      </c>
      <c r="B58" s="110">
        <v>91</v>
      </c>
      <c r="C58" s="62">
        <v>111</v>
      </c>
      <c r="D58" s="110"/>
      <c r="E58" s="110"/>
      <c r="F58" s="110"/>
      <c r="G58" s="111">
        <f t="shared" si="9"/>
        <v>111</v>
      </c>
      <c r="H58" s="108">
        <f>G58/B58*100</f>
        <v>121.97802197802199</v>
      </c>
      <c r="I58" s="116"/>
    </row>
    <row r="59" spans="1:9" s="49" customFormat="1" ht="25.5" customHeight="1">
      <c r="A59" s="61" t="s">
        <v>53</v>
      </c>
      <c r="B59" s="110">
        <v>148</v>
      </c>
      <c r="C59" s="62">
        <v>1160</v>
      </c>
      <c r="D59" s="110"/>
      <c r="E59" s="110"/>
      <c r="F59" s="110"/>
      <c r="G59" s="111">
        <f t="shared" si="9"/>
        <v>1160</v>
      </c>
      <c r="H59" s="108">
        <f>G59/B59*100</f>
        <v>783.7837837837837</v>
      </c>
      <c r="I59" s="115" t="s">
        <v>84</v>
      </c>
    </row>
    <row r="60" spans="1:9" s="49" customFormat="1" ht="25.5" customHeight="1">
      <c r="A60" s="61" t="s">
        <v>85</v>
      </c>
      <c r="B60" s="110">
        <v>640</v>
      </c>
      <c r="C60" s="62">
        <f>SUM(C61:C64)</f>
        <v>737</v>
      </c>
      <c r="D60" s="62">
        <f>SUM(D61:D64)</f>
        <v>47</v>
      </c>
      <c r="E60" s="62"/>
      <c r="F60" s="62"/>
      <c r="G60" s="62">
        <f>SUM(G61:G64)</f>
        <v>784</v>
      </c>
      <c r="H60" s="108">
        <f>G60/B60*100</f>
        <v>122.50000000000001</v>
      </c>
      <c r="I60" s="116"/>
    </row>
    <row r="61" spans="1:9" s="49" customFormat="1" ht="25.5" customHeight="1">
      <c r="A61" s="61" t="s">
        <v>45</v>
      </c>
      <c r="B61" s="110">
        <v>315</v>
      </c>
      <c r="C61" s="62">
        <f>597-297</f>
        <v>300</v>
      </c>
      <c r="D61" s="110"/>
      <c r="E61" s="110"/>
      <c r="F61" s="110"/>
      <c r="G61" s="111">
        <f aca="true" t="shared" si="10" ref="G61:G72">C61+D61+E61+F61</f>
        <v>300</v>
      </c>
      <c r="H61" s="108">
        <f>G61/B61*100</f>
        <v>95.23809523809523</v>
      </c>
      <c r="I61" s="115"/>
    </row>
    <row r="62" spans="1:9" ht="25.5" customHeight="1">
      <c r="A62" s="58" t="s">
        <v>50</v>
      </c>
      <c r="B62" s="59">
        <v>274</v>
      </c>
      <c r="C62" s="60">
        <v>417</v>
      </c>
      <c r="D62" s="59"/>
      <c r="E62" s="59"/>
      <c r="F62" s="59"/>
      <c r="G62" s="109">
        <f t="shared" si="10"/>
        <v>417</v>
      </c>
      <c r="H62" s="108">
        <f>G62/B62*100</f>
        <v>152.18978102189783</v>
      </c>
      <c r="I62" s="114" t="s">
        <v>86</v>
      </c>
    </row>
    <row r="63" spans="1:9" ht="25.5" customHeight="1">
      <c r="A63" s="58" t="s">
        <v>87</v>
      </c>
      <c r="B63" s="59" t="s">
        <v>88</v>
      </c>
      <c r="C63" s="60">
        <v>20</v>
      </c>
      <c r="D63" s="59"/>
      <c r="E63" s="59"/>
      <c r="F63" s="59"/>
      <c r="G63" s="109">
        <f t="shared" si="10"/>
        <v>20</v>
      </c>
      <c r="H63" s="108"/>
      <c r="I63" s="113"/>
    </row>
    <row r="64" spans="1:9" ht="25.5" customHeight="1">
      <c r="A64" s="58" t="s">
        <v>89</v>
      </c>
      <c r="B64" s="59">
        <v>51</v>
      </c>
      <c r="C64" s="60"/>
      <c r="D64" s="59">
        <v>47</v>
      </c>
      <c r="E64" s="59"/>
      <c r="F64" s="59"/>
      <c r="G64" s="109">
        <f t="shared" si="10"/>
        <v>47</v>
      </c>
      <c r="H64" s="108">
        <f>G64/B64*100</f>
        <v>92.15686274509804</v>
      </c>
      <c r="I64" s="113"/>
    </row>
    <row r="65" spans="1:9" ht="25.5" customHeight="1">
      <c r="A65" s="58" t="s">
        <v>90</v>
      </c>
      <c r="B65" s="59">
        <v>245</v>
      </c>
      <c r="C65" s="60">
        <v>814</v>
      </c>
      <c r="D65" s="59">
        <v>25</v>
      </c>
      <c r="E65" s="59"/>
      <c r="F65" s="59"/>
      <c r="G65" s="109">
        <f t="shared" si="10"/>
        <v>839</v>
      </c>
      <c r="H65" s="108">
        <f>G65/B65*100</f>
        <v>342.44897959183675</v>
      </c>
      <c r="I65" s="113"/>
    </row>
    <row r="66" spans="1:9" ht="25.5" customHeight="1">
      <c r="A66" s="58" t="s">
        <v>45</v>
      </c>
      <c r="B66" s="59">
        <v>245</v>
      </c>
      <c r="C66" s="60">
        <v>259</v>
      </c>
      <c r="D66" s="59"/>
      <c r="E66" s="59"/>
      <c r="F66" s="59"/>
      <c r="G66" s="109">
        <f t="shared" si="10"/>
        <v>259</v>
      </c>
      <c r="H66" s="108">
        <f>G66/B66*100</f>
        <v>105.71428571428572</v>
      </c>
      <c r="I66" s="113"/>
    </row>
    <row r="67" spans="1:9" ht="25.5" customHeight="1">
      <c r="A67" s="58" t="s">
        <v>50</v>
      </c>
      <c r="B67" s="59" t="s">
        <v>88</v>
      </c>
      <c r="C67" s="60">
        <v>555</v>
      </c>
      <c r="D67" s="59">
        <v>25</v>
      </c>
      <c r="E67" s="59"/>
      <c r="F67" s="59"/>
      <c r="G67" s="109">
        <f t="shared" si="10"/>
        <v>580</v>
      </c>
      <c r="H67" s="108"/>
      <c r="I67" s="114" t="s">
        <v>91</v>
      </c>
    </row>
    <row r="68" spans="1:9" ht="25.5" customHeight="1">
      <c r="A68" s="58" t="s">
        <v>92</v>
      </c>
      <c r="B68" s="59">
        <v>70</v>
      </c>
      <c r="C68" s="60">
        <v>129</v>
      </c>
      <c r="D68" s="59"/>
      <c r="E68" s="59"/>
      <c r="F68" s="59"/>
      <c r="G68" s="109">
        <f t="shared" si="10"/>
        <v>129</v>
      </c>
      <c r="H68" s="108">
        <f>G68/B68*100</f>
        <v>184.28571428571428</v>
      </c>
      <c r="I68" s="113"/>
    </row>
    <row r="69" spans="1:9" ht="25.5" customHeight="1">
      <c r="A69" s="58" t="s">
        <v>45</v>
      </c>
      <c r="B69" s="59">
        <v>70</v>
      </c>
      <c r="C69" s="60">
        <v>118</v>
      </c>
      <c r="D69" s="59"/>
      <c r="E69" s="59"/>
      <c r="F69" s="59"/>
      <c r="G69" s="109">
        <f t="shared" si="10"/>
        <v>118</v>
      </c>
      <c r="H69" s="108">
        <f>G69/B69*100</f>
        <v>168.57142857142858</v>
      </c>
      <c r="I69" s="114"/>
    </row>
    <row r="70" spans="1:9" ht="25.5" customHeight="1">
      <c r="A70" s="58" t="s">
        <v>93</v>
      </c>
      <c r="B70" s="59"/>
      <c r="C70" s="60">
        <v>11</v>
      </c>
      <c r="D70" s="59"/>
      <c r="E70" s="59"/>
      <c r="F70" s="59"/>
      <c r="G70" s="109">
        <f t="shared" si="10"/>
        <v>11</v>
      </c>
      <c r="H70" s="108"/>
      <c r="I70" s="113"/>
    </row>
    <row r="71" spans="1:9" ht="25.5" customHeight="1">
      <c r="A71" s="58" t="s">
        <v>94</v>
      </c>
      <c r="B71" s="59">
        <v>2378</v>
      </c>
      <c r="C71" s="60">
        <v>2112</v>
      </c>
      <c r="D71" s="59">
        <v>9</v>
      </c>
      <c r="E71" s="59"/>
      <c r="F71" s="59"/>
      <c r="G71" s="109">
        <f t="shared" si="10"/>
        <v>2121</v>
      </c>
      <c r="H71" s="108">
        <f>G71/B71*100</f>
        <v>89.19259882253995</v>
      </c>
      <c r="I71" s="113"/>
    </row>
    <row r="72" spans="1:9" ht="25.5" customHeight="1">
      <c r="A72" s="58" t="s">
        <v>45</v>
      </c>
      <c r="B72" s="59">
        <v>2049</v>
      </c>
      <c r="C72" s="60">
        <v>1259</v>
      </c>
      <c r="D72" s="59"/>
      <c r="E72" s="59"/>
      <c r="F72" s="59"/>
      <c r="G72" s="109">
        <f t="shared" si="10"/>
        <v>1259</v>
      </c>
      <c r="H72" s="108">
        <f>G72/B72*100</f>
        <v>61.44460712542704</v>
      </c>
      <c r="I72" s="113"/>
    </row>
    <row r="73" spans="1:9" ht="25.5" customHeight="1">
      <c r="A73" s="58" t="s">
        <v>50</v>
      </c>
      <c r="B73" s="59">
        <v>329</v>
      </c>
      <c r="C73" s="60"/>
      <c r="D73" s="59"/>
      <c r="E73" s="59"/>
      <c r="F73" s="59"/>
      <c r="G73" s="109"/>
      <c r="H73" s="108"/>
      <c r="I73" s="113"/>
    </row>
    <row r="74" spans="1:9" ht="25.5" customHeight="1">
      <c r="A74" s="58" t="s">
        <v>95</v>
      </c>
      <c r="B74" s="59"/>
      <c r="C74" s="60"/>
      <c r="D74" s="59">
        <v>9</v>
      </c>
      <c r="E74" s="59"/>
      <c r="F74" s="59"/>
      <c r="G74" s="109">
        <f aca="true" t="shared" si="11" ref="G74:G86">C74+D74+E74+F74</f>
        <v>9</v>
      </c>
      <c r="H74" s="108"/>
      <c r="I74" s="113"/>
    </row>
    <row r="75" spans="1:9" ht="25.5" customHeight="1">
      <c r="A75" s="58" t="s">
        <v>53</v>
      </c>
      <c r="B75" s="59"/>
      <c r="C75" s="60">
        <v>853</v>
      </c>
      <c r="D75" s="59"/>
      <c r="E75" s="59"/>
      <c r="F75" s="59"/>
      <c r="G75" s="109">
        <f t="shared" si="11"/>
        <v>853</v>
      </c>
      <c r="H75" s="108"/>
      <c r="I75" s="113"/>
    </row>
    <row r="76" spans="1:9" ht="25.5" customHeight="1">
      <c r="A76" s="58" t="s">
        <v>96</v>
      </c>
      <c r="B76" s="59">
        <v>3000</v>
      </c>
      <c r="C76" s="60">
        <v>238</v>
      </c>
      <c r="D76" s="59"/>
      <c r="E76" s="59"/>
      <c r="F76" s="59">
        <v>1500</v>
      </c>
      <c r="G76" s="109">
        <f t="shared" si="11"/>
        <v>1738</v>
      </c>
      <c r="H76" s="108">
        <f aca="true" t="shared" si="12" ref="H76:H85">G76/B76*100</f>
        <v>57.93333333333334</v>
      </c>
      <c r="I76" s="113"/>
    </row>
    <row r="77" spans="1:9" ht="25.5" customHeight="1">
      <c r="A77" s="58" t="s">
        <v>97</v>
      </c>
      <c r="B77" s="59">
        <v>3000</v>
      </c>
      <c r="C77" s="60">
        <v>238</v>
      </c>
      <c r="D77" s="59"/>
      <c r="E77" s="59"/>
      <c r="F77" s="59">
        <v>1500</v>
      </c>
      <c r="G77" s="109">
        <f t="shared" si="11"/>
        <v>1738</v>
      </c>
      <c r="H77" s="108">
        <f t="shared" si="12"/>
        <v>57.93333333333334</v>
      </c>
      <c r="I77" s="113"/>
    </row>
    <row r="78" spans="1:9" ht="25.5" customHeight="1">
      <c r="A78" s="58" t="s">
        <v>98</v>
      </c>
      <c r="B78" s="59">
        <f>B79+B81+B85+B88</f>
        <v>8059</v>
      </c>
      <c r="C78" s="60">
        <v>8038</v>
      </c>
      <c r="D78" s="59"/>
      <c r="E78" s="59"/>
      <c r="F78" s="59"/>
      <c r="G78" s="109">
        <f t="shared" si="11"/>
        <v>8038</v>
      </c>
      <c r="H78" s="108">
        <f t="shared" si="12"/>
        <v>99.7394217644869</v>
      </c>
      <c r="I78" s="113"/>
    </row>
    <row r="79" spans="1:9" ht="25.5" customHeight="1">
      <c r="A79" s="58" t="s">
        <v>99</v>
      </c>
      <c r="B79" s="59">
        <v>20</v>
      </c>
      <c r="C79" s="60">
        <v>20</v>
      </c>
      <c r="D79" s="59"/>
      <c r="E79" s="59"/>
      <c r="F79" s="59"/>
      <c r="G79" s="109">
        <f t="shared" si="11"/>
        <v>20</v>
      </c>
      <c r="H79" s="108">
        <f t="shared" si="12"/>
        <v>100</v>
      </c>
      <c r="I79" s="113"/>
    </row>
    <row r="80" spans="1:9" ht="25.5" customHeight="1">
      <c r="A80" s="58" t="s">
        <v>100</v>
      </c>
      <c r="B80" s="59">
        <v>20</v>
      </c>
      <c r="C80" s="60">
        <v>20</v>
      </c>
      <c r="D80" s="59"/>
      <c r="E80" s="59"/>
      <c r="F80" s="59"/>
      <c r="G80" s="109">
        <f t="shared" si="11"/>
        <v>20</v>
      </c>
      <c r="H80" s="108">
        <f t="shared" si="12"/>
        <v>100</v>
      </c>
      <c r="I80" s="113"/>
    </row>
    <row r="81" spans="1:9" ht="25.5" customHeight="1">
      <c r="A81" s="58" t="s">
        <v>101</v>
      </c>
      <c r="B81" s="59">
        <v>6817</v>
      </c>
      <c r="C81" s="60">
        <v>7264</v>
      </c>
      <c r="D81" s="59"/>
      <c r="E81" s="59"/>
      <c r="F81" s="59"/>
      <c r="G81" s="109">
        <f t="shared" si="11"/>
        <v>7264</v>
      </c>
      <c r="H81" s="108">
        <f t="shared" si="12"/>
        <v>106.55713657033886</v>
      </c>
      <c r="I81" s="113"/>
    </row>
    <row r="82" spans="1:9" ht="25.5" customHeight="1">
      <c r="A82" s="58" t="s">
        <v>45</v>
      </c>
      <c r="B82" s="59">
        <f>5082</f>
        <v>5082</v>
      </c>
      <c r="C82" s="60">
        <v>4635</v>
      </c>
      <c r="D82" s="59"/>
      <c r="E82" s="59"/>
      <c r="F82" s="59"/>
      <c r="G82" s="109">
        <f t="shared" si="11"/>
        <v>4635</v>
      </c>
      <c r="H82" s="108">
        <f t="shared" si="12"/>
        <v>91.20425029515938</v>
      </c>
      <c r="I82" s="113"/>
    </row>
    <row r="83" spans="1:9" ht="25.5" customHeight="1">
      <c r="A83" s="58" t="s">
        <v>50</v>
      </c>
      <c r="B83" s="59">
        <f>469</f>
        <v>469</v>
      </c>
      <c r="C83" s="60">
        <v>1469</v>
      </c>
      <c r="D83" s="59"/>
      <c r="E83" s="59"/>
      <c r="F83" s="59"/>
      <c r="G83" s="109">
        <f t="shared" si="11"/>
        <v>1469</v>
      </c>
      <c r="H83" s="108">
        <f t="shared" si="12"/>
        <v>313.21961620469085</v>
      </c>
      <c r="I83" s="114" t="s">
        <v>102</v>
      </c>
    </row>
    <row r="84" spans="1:9" ht="25.5" customHeight="1">
      <c r="A84" s="58" t="s">
        <v>103</v>
      </c>
      <c r="B84" s="59">
        <v>1266</v>
      </c>
      <c r="C84" s="60">
        <v>1160</v>
      </c>
      <c r="D84" s="59"/>
      <c r="E84" s="59"/>
      <c r="F84" s="59"/>
      <c r="G84" s="109">
        <f t="shared" si="11"/>
        <v>1160</v>
      </c>
      <c r="H84" s="108">
        <f t="shared" si="12"/>
        <v>91.62717219589257</v>
      </c>
      <c r="I84" s="113"/>
    </row>
    <row r="85" spans="1:9" ht="25.5" customHeight="1">
      <c r="A85" s="58" t="s">
        <v>104</v>
      </c>
      <c r="B85" s="59">
        <v>500</v>
      </c>
      <c r="C85" s="60">
        <v>30</v>
      </c>
      <c r="D85" s="59"/>
      <c r="E85" s="59"/>
      <c r="F85" s="59"/>
      <c r="G85" s="109">
        <f t="shared" si="11"/>
        <v>30</v>
      </c>
      <c r="H85" s="108">
        <f t="shared" si="12"/>
        <v>6</v>
      </c>
      <c r="I85" s="113"/>
    </row>
    <row r="86" spans="1:9" ht="25.5" customHeight="1">
      <c r="A86" s="58" t="s">
        <v>50</v>
      </c>
      <c r="B86" s="59"/>
      <c r="C86" s="60">
        <v>30</v>
      </c>
      <c r="D86" s="59"/>
      <c r="E86" s="59"/>
      <c r="F86" s="59"/>
      <c r="G86" s="109">
        <f t="shared" si="11"/>
        <v>30</v>
      </c>
      <c r="H86" s="108"/>
      <c r="I86" s="113"/>
    </row>
    <row r="87" spans="1:9" ht="25.5" customHeight="1">
      <c r="A87" s="58" t="s">
        <v>105</v>
      </c>
      <c r="B87" s="59">
        <v>500</v>
      </c>
      <c r="C87" s="60"/>
      <c r="D87" s="59"/>
      <c r="E87" s="59"/>
      <c r="F87" s="59"/>
      <c r="G87" s="109"/>
      <c r="H87" s="108"/>
      <c r="I87" s="113"/>
    </row>
    <row r="88" spans="1:9" ht="25.5" customHeight="1">
      <c r="A88" s="58" t="s">
        <v>106</v>
      </c>
      <c r="B88" s="59">
        <v>722</v>
      </c>
      <c r="C88" s="60">
        <v>724</v>
      </c>
      <c r="D88" s="59"/>
      <c r="E88" s="59"/>
      <c r="F88" s="59"/>
      <c r="G88" s="109">
        <f aca="true" t="shared" si="13" ref="G88:G112">C88+D88+E88+F88</f>
        <v>724</v>
      </c>
      <c r="H88" s="108">
        <f aca="true" t="shared" si="14" ref="H88:H99">G88/B88*100</f>
        <v>100.2770083102493</v>
      </c>
      <c r="I88" s="113"/>
    </row>
    <row r="89" spans="1:9" ht="25.5" customHeight="1">
      <c r="A89" s="58" t="s">
        <v>45</v>
      </c>
      <c r="B89" s="59">
        <v>654</v>
      </c>
      <c r="C89" s="60">
        <v>645</v>
      </c>
      <c r="D89" s="59"/>
      <c r="E89" s="59"/>
      <c r="F89" s="59"/>
      <c r="G89" s="109">
        <f t="shared" si="13"/>
        <v>645</v>
      </c>
      <c r="H89" s="108">
        <f t="shared" si="14"/>
        <v>98.62385321100918</v>
      </c>
      <c r="I89" s="113"/>
    </row>
    <row r="90" spans="1:9" ht="25.5" customHeight="1">
      <c r="A90" s="58" t="s">
        <v>50</v>
      </c>
      <c r="B90" s="59">
        <v>68</v>
      </c>
      <c r="C90" s="60">
        <v>79</v>
      </c>
      <c r="D90" s="59"/>
      <c r="E90" s="59"/>
      <c r="F90" s="59"/>
      <c r="G90" s="109">
        <f t="shared" si="13"/>
        <v>79</v>
      </c>
      <c r="H90" s="108">
        <f t="shared" si="14"/>
        <v>116.1764705882353</v>
      </c>
      <c r="I90" s="113"/>
    </row>
    <row r="91" spans="1:9" ht="25.5" customHeight="1">
      <c r="A91" s="58" t="s">
        <v>107</v>
      </c>
      <c r="B91" s="59">
        <v>55309</v>
      </c>
      <c r="C91" s="60">
        <v>59671</v>
      </c>
      <c r="D91" s="59"/>
      <c r="E91" s="59">
        <v>27</v>
      </c>
      <c r="F91" s="59"/>
      <c r="G91" s="109">
        <f t="shared" si="13"/>
        <v>59698</v>
      </c>
      <c r="H91" s="108">
        <f t="shared" si="14"/>
        <v>107.93541738234285</v>
      </c>
      <c r="I91" s="113"/>
    </row>
    <row r="92" spans="1:9" ht="25.5" customHeight="1">
      <c r="A92" s="58" t="s">
        <v>108</v>
      </c>
      <c r="B92" s="59">
        <v>1283</v>
      </c>
      <c r="C92" s="60">
        <v>1310</v>
      </c>
      <c r="D92" s="59"/>
      <c r="E92" s="59"/>
      <c r="F92" s="59"/>
      <c r="G92" s="109">
        <f t="shared" si="13"/>
        <v>1310</v>
      </c>
      <c r="H92" s="108">
        <f t="shared" si="14"/>
        <v>102.10444271239282</v>
      </c>
      <c r="I92" s="113"/>
    </row>
    <row r="93" spans="1:9" ht="25.5" customHeight="1">
      <c r="A93" s="58" t="s">
        <v>45</v>
      </c>
      <c r="B93" s="59">
        <v>140</v>
      </c>
      <c r="C93" s="60">
        <v>132</v>
      </c>
      <c r="D93" s="59"/>
      <c r="E93" s="59"/>
      <c r="F93" s="59"/>
      <c r="G93" s="109">
        <f t="shared" si="13"/>
        <v>132</v>
      </c>
      <c r="H93" s="108">
        <f t="shared" si="14"/>
        <v>94.28571428571428</v>
      </c>
      <c r="I93" s="113"/>
    </row>
    <row r="94" spans="1:9" ht="25.5" customHeight="1">
      <c r="A94" s="58" t="s">
        <v>109</v>
      </c>
      <c r="B94" s="59">
        <v>1143</v>
      </c>
      <c r="C94" s="60">
        <v>1178</v>
      </c>
      <c r="D94" s="59"/>
      <c r="E94" s="59"/>
      <c r="F94" s="59"/>
      <c r="G94" s="109">
        <f t="shared" si="13"/>
        <v>1178</v>
      </c>
      <c r="H94" s="108">
        <f t="shared" si="14"/>
        <v>103.06211723534557</v>
      </c>
      <c r="I94" s="113"/>
    </row>
    <row r="95" spans="1:9" ht="25.5" customHeight="1">
      <c r="A95" s="58" t="s">
        <v>110</v>
      </c>
      <c r="B95" s="59">
        <v>48614</v>
      </c>
      <c r="C95" s="60">
        <v>51692</v>
      </c>
      <c r="D95" s="59"/>
      <c r="E95" s="59"/>
      <c r="F95" s="59"/>
      <c r="G95" s="109">
        <f t="shared" si="13"/>
        <v>51692</v>
      </c>
      <c r="H95" s="108">
        <f t="shared" si="14"/>
        <v>106.3315094417246</v>
      </c>
      <c r="I95" s="113"/>
    </row>
    <row r="96" spans="1:9" ht="25.5" customHeight="1">
      <c r="A96" s="58" t="s">
        <v>111</v>
      </c>
      <c r="B96" s="59">
        <v>2341</v>
      </c>
      <c r="C96" s="60">
        <v>2628</v>
      </c>
      <c r="D96" s="59"/>
      <c r="E96" s="59"/>
      <c r="F96" s="59"/>
      <c r="G96" s="109">
        <f t="shared" si="13"/>
        <v>2628</v>
      </c>
      <c r="H96" s="108">
        <f t="shared" si="14"/>
        <v>112.25971806920118</v>
      </c>
      <c r="I96" s="113"/>
    </row>
    <row r="97" spans="1:9" ht="25.5" customHeight="1">
      <c r="A97" s="58" t="s">
        <v>112</v>
      </c>
      <c r="B97" s="59">
        <v>19678</v>
      </c>
      <c r="C97" s="60">
        <v>21012</v>
      </c>
      <c r="D97" s="59"/>
      <c r="E97" s="59"/>
      <c r="F97" s="59"/>
      <c r="G97" s="109">
        <f t="shared" si="13"/>
        <v>21012</v>
      </c>
      <c r="H97" s="108">
        <f t="shared" si="14"/>
        <v>106.77914422197378</v>
      </c>
      <c r="I97" s="113"/>
    </row>
    <row r="98" spans="1:9" ht="25.5" customHeight="1">
      <c r="A98" s="58" t="s">
        <v>113</v>
      </c>
      <c r="B98" s="59">
        <v>14729</v>
      </c>
      <c r="C98" s="60">
        <v>14343</v>
      </c>
      <c r="D98" s="59"/>
      <c r="E98" s="59"/>
      <c r="F98" s="59"/>
      <c r="G98" s="109">
        <f t="shared" si="13"/>
        <v>14343</v>
      </c>
      <c r="H98" s="108">
        <f t="shared" si="14"/>
        <v>97.3793197094168</v>
      </c>
      <c r="I98" s="113"/>
    </row>
    <row r="99" spans="1:9" ht="25.5" customHeight="1">
      <c r="A99" s="58" t="s">
        <v>114</v>
      </c>
      <c r="B99" s="59">
        <v>8456</v>
      </c>
      <c r="C99" s="60">
        <v>8323</v>
      </c>
      <c r="D99" s="59"/>
      <c r="E99" s="59"/>
      <c r="F99" s="59"/>
      <c r="G99" s="109">
        <f t="shared" si="13"/>
        <v>8323</v>
      </c>
      <c r="H99" s="108">
        <f t="shared" si="14"/>
        <v>98.4271523178808</v>
      </c>
      <c r="I99" s="113"/>
    </row>
    <row r="100" spans="1:9" ht="25.5" customHeight="1">
      <c r="A100" s="58" t="s">
        <v>115</v>
      </c>
      <c r="B100" s="59" t="s">
        <v>88</v>
      </c>
      <c r="C100" s="60">
        <v>800</v>
      </c>
      <c r="D100" s="59"/>
      <c r="E100" s="59"/>
      <c r="F100" s="59"/>
      <c r="G100" s="109">
        <f t="shared" si="13"/>
        <v>800</v>
      </c>
      <c r="H100" s="108"/>
      <c r="I100" s="113"/>
    </row>
    <row r="101" spans="1:9" ht="25.5" customHeight="1">
      <c r="A101" s="58" t="s">
        <v>116</v>
      </c>
      <c r="B101" s="59">
        <v>3410</v>
      </c>
      <c r="C101" s="60">
        <v>4586</v>
      </c>
      <c r="D101" s="59"/>
      <c r="E101" s="59"/>
      <c r="F101" s="59"/>
      <c r="G101" s="109">
        <f t="shared" si="13"/>
        <v>4586</v>
      </c>
      <c r="H101" s="108">
        <f aca="true" t="shared" si="15" ref="H101:H112">G101/B101*100</f>
        <v>134.4868035190616</v>
      </c>
      <c r="I101" s="113"/>
    </row>
    <row r="102" spans="1:9" ht="25.5" customHeight="1">
      <c r="A102" s="58" t="s">
        <v>117</v>
      </c>
      <c r="B102" s="59">
        <v>2863</v>
      </c>
      <c r="C102" s="60">
        <v>3237</v>
      </c>
      <c r="D102" s="59"/>
      <c r="E102" s="59"/>
      <c r="F102" s="59"/>
      <c r="G102" s="109">
        <f t="shared" si="13"/>
        <v>3237</v>
      </c>
      <c r="H102" s="108">
        <f t="shared" si="15"/>
        <v>113.06322039818373</v>
      </c>
      <c r="I102" s="113"/>
    </row>
    <row r="103" spans="1:9" ht="25.5" customHeight="1">
      <c r="A103" s="58" t="s">
        <v>118</v>
      </c>
      <c r="B103" s="59">
        <v>2863</v>
      </c>
      <c r="C103" s="60">
        <v>3237</v>
      </c>
      <c r="D103" s="59"/>
      <c r="E103" s="59"/>
      <c r="F103" s="59"/>
      <c r="G103" s="109">
        <f t="shared" si="13"/>
        <v>3237</v>
      </c>
      <c r="H103" s="108">
        <f t="shared" si="15"/>
        <v>113.06322039818373</v>
      </c>
      <c r="I103" s="113"/>
    </row>
    <row r="104" spans="1:9" ht="25.5" customHeight="1">
      <c r="A104" s="58" t="s">
        <v>119</v>
      </c>
      <c r="B104" s="59">
        <v>23</v>
      </c>
      <c r="C104" s="60">
        <v>17</v>
      </c>
      <c r="D104" s="59"/>
      <c r="E104" s="59"/>
      <c r="F104" s="59"/>
      <c r="G104" s="109">
        <f t="shared" si="13"/>
        <v>17</v>
      </c>
      <c r="H104" s="108">
        <f t="shared" si="15"/>
        <v>73.91304347826086</v>
      </c>
      <c r="I104" s="113"/>
    </row>
    <row r="105" spans="1:9" ht="25.5" customHeight="1">
      <c r="A105" s="58" t="s">
        <v>120</v>
      </c>
      <c r="B105" s="59">
        <v>23</v>
      </c>
      <c r="C105" s="60">
        <v>17</v>
      </c>
      <c r="D105" s="59"/>
      <c r="E105" s="59"/>
      <c r="F105" s="59"/>
      <c r="G105" s="109">
        <f t="shared" si="13"/>
        <v>17</v>
      </c>
      <c r="H105" s="108">
        <f t="shared" si="15"/>
        <v>73.91304347826086</v>
      </c>
      <c r="I105" s="113"/>
    </row>
    <row r="106" spans="1:9" ht="25.5" customHeight="1">
      <c r="A106" s="58" t="s">
        <v>121</v>
      </c>
      <c r="B106" s="59">
        <v>227</v>
      </c>
      <c r="C106" s="60">
        <v>301</v>
      </c>
      <c r="D106" s="59"/>
      <c r="E106" s="59"/>
      <c r="F106" s="59"/>
      <c r="G106" s="109">
        <f t="shared" si="13"/>
        <v>301</v>
      </c>
      <c r="H106" s="108">
        <f t="shared" si="15"/>
        <v>132.59911894273128</v>
      </c>
      <c r="I106" s="113"/>
    </row>
    <row r="107" spans="1:9" ht="25.5" customHeight="1">
      <c r="A107" s="58" t="s">
        <v>122</v>
      </c>
      <c r="B107" s="59">
        <v>227</v>
      </c>
      <c r="C107" s="60">
        <v>301</v>
      </c>
      <c r="D107" s="59"/>
      <c r="E107" s="59"/>
      <c r="F107" s="59"/>
      <c r="G107" s="109">
        <f t="shared" si="13"/>
        <v>301</v>
      </c>
      <c r="H107" s="108">
        <f t="shared" si="15"/>
        <v>132.59911894273128</v>
      </c>
      <c r="I107" s="113"/>
    </row>
    <row r="108" spans="1:9" s="49" customFormat="1" ht="25.5" customHeight="1">
      <c r="A108" s="61" t="s">
        <v>123</v>
      </c>
      <c r="B108" s="110">
        <f>B109+B110</f>
        <v>680</v>
      </c>
      <c r="C108" s="62">
        <v>698</v>
      </c>
      <c r="D108" s="110"/>
      <c r="E108" s="110"/>
      <c r="F108" s="110"/>
      <c r="G108" s="111">
        <f t="shared" si="13"/>
        <v>698</v>
      </c>
      <c r="H108" s="108">
        <f t="shared" si="15"/>
        <v>102.6470588235294</v>
      </c>
      <c r="I108" s="116"/>
    </row>
    <row r="109" spans="1:9" ht="25.5" customHeight="1">
      <c r="A109" s="58" t="s">
        <v>124</v>
      </c>
      <c r="B109" s="59">
        <f>217+140</f>
        <v>357</v>
      </c>
      <c r="C109" s="60">
        <v>362</v>
      </c>
      <c r="D109" s="59"/>
      <c r="E109" s="59"/>
      <c r="F109" s="59"/>
      <c r="G109" s="109">
        <f t="shared" si="13"/>
        <v>362</v>
      </c>
      <c r="H109" s="108">
        <f t="shared" si="15"/>
        <v>101.40056022408963</v>
      </c>
      <c r="I109" s="113"/>
    </row>
    <row r="110" spans="1:9" ht="25.5" customHeight="1">
      <c r="A110" s="58" t="s">
        <v>125</v>
      </c>
      <c r="B110" s="59">
        <v>323</v>
      </c>
      <c r="C110" s="60">
        <v>336</v>
      </c>
      <c r="D110" s="59"/>
      <c r="E110" s="59"/>
      <c r="F110" s="59"/>
      <c r="G110" s="109">
        <f t="shared" si="13"/>
        <v>336</v>
      </c>
      <c r="H110" s="108">
        <f t="shared" si="15"/>
        <v>104.02476780185759</v>
      </c>
      <c r="I110" s="113"/>
    </row>
    <row r="111" spans="1:9" ht="25.5" customHeight="1">
      <c r="A111" s="58" t="s">
        <v>126</v>
      </c>
      <c r="B111" s="59">
        <v>1500</v>
      </c>
      <c r="C111" s="60">
        <v>2416</v>
      </c>
      <c r="D111" s="59"/>
      <c r="E111" s="59">
        <v>27</v>
      </c>
      <c r="F111" s="59"/>
      <c r="G111" s="109">
        <f t="shared" si="13"/>
        <v>2443</v>
      </c>
      <c r="H111" s="108">
        <f t="shared" si="15"/>
        <v>162.86666666666667</v>
      </c>
      <c r="I111" s="113"/>
    </row>
    <row r="112" spans="1:9" ht="25.5" customHeight="1">
      <c r="A112" s="58" t="s">
        <v>127</v>
      </c>
      <c r="B112" s="59">
        <v>1500</v>
      </c>
      <c r="C112" s="60">
        <v>2416</v>
      </c>
      <c r="D112" s="59"/>
      <c r="E112" s="59">
        <v>27</v>
      </c>
      <c r="F112" s="59"/>
      <c r="G112" s="109">
        <f t="shared" si="13"/>
        <v>2443</v>
      </c>
      <c r="H112" s="108">
        <f t="shared" si="15"/>
        <v>162.86666666666667</v>
      </c>
      <c r="I112" s="113" t="s">
        <v>128</v>
      </c>
    </row>
    <row r="113" spans="1:9" ht="25.5" customHeight="1">
      <c r="A113" s="58" t="s">
        <v>129</v>
      </c>
      <c r="B113" s="59">
        <f>259-140</f>
        <v>119</v>
      </c>
      <c r="C113" s="60"/>
      <c r="D113" s="59"/>
      <c r="E113" s="59"/>
      <c r="F113" s="59"/>
      <c r="G113" s="109"/>
      <c r="H113" s="108"/>
      <c r="I113" s="113"/>
    </row>
    <row r="114" spans="1:9" ht="25.5" customHeight="1">
      <c r="A114" s="58" t="s">
        <v>130</v>
      </c>
      <c r="B114" s="59">
        <v>936</v>
      </c>
      <c r="C114" s="60">
        <v>962</v>
      </c>
      <c r="D114" s="59"/>
      <c r="E114" s="59"/>
      <c r="F114" s="59"/>
      <c r="G114" s="109">
        <f aca="true" t="shared" si="16" ref="G114:G120">C114+D114+E114+F114</f>
        <v>962</v>
      </c>
      <c r="H114" s="108">
        <f aca="true" t="shared" si="17" ref="H114:H127">G114/B114*100</f>
        <v>102.77777777777777</v>
      </c>
      <c r="I114" s="113"/>
    </row>
    <row r="115" spans="1:9" ht="25.5" customHeight="1">
      <c r="A115" s="58" t="s">
        <v>131</v>
      </c>
      <c r="B115" s="59">
        <v>230</v>
      </c>
      <c r="C115" s="60">
        <v>214</v>
      </c>
      <c r="D115" s="59"/>
      <c r="E115" s="59"/>
      <c r="F115" s="59"/>
      <c r="G115" s="109">
        <f t="shared" si="16"/>
        <v>214</v>
      </c>
      <c r="H115" s="108">
        <f t="shared" si="17"/>
        <v>93.04347826086956</v>
      </c>
      <c r="I115" s="113"/>
    </row>
    <row r="116" spans="1:9" ht="25.5" customHeight="1">
      <c r="A116" s="58" t="s">
        <v>45</v>
      </c>
      <c r="B116" s="59">
        <v>230</v>
      </c>
      <c r="C116" s="60">
        <v>214</v>
      </c>
      <c r="D116" s="59"/>
      <c r="E116" s="59"/>
      <c r="F116" s="59"/>
      <c r="G116" s="109">
        <f t="shared" si="16"/>
        <v>214</v>
      </c>
      <c r="H116" s="108">
        <f t="shared" si="17"/>
        <v>93.04347826086956</v>
      </c>
      <c r="I116" s="113"/>
    </row>
    <row r="117" spans="1:9" ht="25.5" customHeight="1">
      <c r="A117" s="58" t="s">
        <v>132</v>
      </c>
      <c r="B117" s="59">
        <v>640</v>
      </c>
      <c r="C117" s="60">
        <v>640</v>
      </c>
      <c r="D117" s="59"/>
      <c r="E117" s="59"/>
      <c r="F117" s="59"/>
      <c r="G117" s="109">
        <f t="shared" si="16"/>
        <v>640</v>
      </c>
      <c r="H117" s="108">
        <f t="shared" si="17"/>
        <v>100</v>
      </c>
      <c r="I117" s="113"/>
    </row>
    <row r="118" spans="1:9" ht="25.5" customHeight="1">
      <c r="A118" s="58" t="s">
        <v>133</v>
      </c>
      <c r="B118" s="59">
        <v>640</v>
      </c>
      <c r="C118" s="60">
        <v>640</v>
      </c>
      <c r="D118" s="59"/>
      <c r="E118" s="59"/>
      <c r="F118" s="59"/>
      <c r="G118" s="109">
        <f t="shared" si="16"/>
        <v>640</v>
      </c>
      <c r="H118" s="108">
        <f t="shared" si="17"/>
        <v>100</v>
      </c>
      <c r="I118" s="113"/>
    </row>
    <row r="119" spans="1:9" ht="25.5" customHeight="1">
      <c r="A119" s="58" t="s">
        <v>134</v>
      </c>
      <c r="B119" s="59">
        <v>16</v>
      </c>
      <c r="C119" s="60">
        <v>8</v>
      </c>
      <c r="D119" s="59"/>
      <c r="E119" s="59"/>
      <c r="F119" s="59"/>
      <c r="G119" s="109">
        <f t="shared" si="16"/>
        <v>8</v>
      </c>
      <c r="H119" s="108">
        <f t="shared" si="17"/>
        <v>50</v>
      </c>
      <c r="I119" s="113"/>
    </row>
    <row r="120" spans="1:9" ht="25.5" customHeight="1">
      <c r="A120" s="58" t="s">
        <v>135</v>
      </c>
      <c r="B120" s="59">
        <v>16</v>
      </c>
      <c r="C120" s="60">
        <v>8</v>
      </c>
      <c r="D120" s="59"/>
      <c r="E120" s="59"/>
      <c r="F120" s="59"/>
      <c r="G120" s="109">
        <f t="shared" si="16"/>
        <v>8</v>
      </c>
      <c r="H120" s="108">
        <f t="shared" si="17"/>
        <v>50</v>
      </c>
      <c r="I120" s="113"/>
    </row>
    <row r="121" spans="1:9" ht="25.5" customHeight="1">
      <c r="A121" s="58" t="s">
        <v>136</v>
      </c>
      <c r="B121" s="59">
        <v>50</v>
      </c>
      <c r="C121" s="60">
        <v>100</v>
      </c>
      <c r="D121" s="59"/>
      <c r="E121" s="59"/>
      <c r="F121" s="59"/>
      <c r="G121" s="109">
        <v>100</v>
      </c>
      <c r="H121" s="108">
        <f t="shared" si="17"/>
        <v>200</v>
      </c>
      <c r="I121" s="113"/>
    </row>
    <row r="122" spans="1:9" ht="25.5" customHeight="1">
      <c r="A122" s="58" t="s">
        <v>137</v>
      </c>
      <c r="B122" s="59">
        <v>50</v>
      </c>
      <c r="C122" s="60">
        <v>100</v>
      </c>
      <c r="D122" s="59"/>
      <c r="E122" s="59"/>
      <c r="F122" s="59"/>
      <c r="G122" s="109">
        <v>100</v>
      </c>
      <c r="H122" s="108">
        <f t="shared" si="17"/>
        <v>200</v>
      </c>
      <c r="I122" s="113"/>
    </row>
    <row r="123" spans="1:9" ht="25.5" customHeight="1">
      <c r="A123" s="58" t="s">
        <v>138</v>
      </c>
      <c r="B123" s="59">
        <v>5274</v>
      </c>
      <c r="C123" s="60">
        <f>C124+C134+C138+C142+C145+C148</f>
        <v>11052</v>
      </c>
      <c r="D123" s="59">
        <v>118</v>
      </c>
      <c r="E123" s="59"/>
      <c r="F123" s="59"/>
      <c r="G123" s="109">
        <f aca="true" t="shared" si="18" ref="G123:G150">C123+D123+E123+F123</f>
        <v>11170</v>
      </c>
      <c r="H123" s="108">
        <f t="shared" si="17"/>
        <v>211.79370496776642</v>
      </c>
      <c r="I123" s="113"/>
    </row>
    <row r="124" spans="1:9" ht="25.5" customHeight="1">
      <c r="A124" s="58" t="s">
        <v>139</v>
      </c>
      <c r="B124" s="59">
        <v>2270</v>
      </c>
      <c r="C124" s="60">
        <f>SUM(C125:C133)</f>
        <v>4182</v>
      </c>
      <c r="D124" s="59">
        <v>17</v>
      </c>
      <c r="E124" s="59"/>
      <c r="F124" s="59"/>
      <c r="G124" s="109">
        <f t="shared" si="18"/>
        <v>4199</v>
      </c>
      <c r="H124" s="108">
        <f t="shared" si="17"/>
        <v>184.97797356828193</v>
      </c>
      <c r="I124" s="113"/>
    </row>
    <row r="125" spans="1:9" ht="25.5" customHeight="1">
      <c r="A125" s="58" t="s">
        <v>45</v>
      </c>
      <c r="B125" s="59">
        <v>210</v>
      </c>
      <c r="C125" s="60">
        <v>194</v>
      </c>
      <c r="D125" s="59"/>
      <c r="E125" s="59"/>
      <c r="F125" s="59"/>
      <c r="G125" s="109">
        <f t="shared" si="18"/>
        <v>194</v>
      </c>
      <c r="H125" s="108">
        <f t="shared" si="17"/>
        <v>92.38095238095238</v>
      </c>
      <c r="I125" s="113"/>
    </row>
    <row r="126" spans="1:9" ht="25.5" customHeight="1">
      <c r="A126" s="58" t="s">
        <v>140</v>
      </c>
      <c r="B126" s="59">
        <v>235</v>
      </c>
      <c r="C126" s="60">
        <v>231</v>
      </c>
      <c r="D126" s="59"/>
      <c r="E126" s="59"/>
      <c r="F126" s="59"/>
      <c r="G126" s="109">
        <f t="shared" si="18"/>
        <v>231</v>
      </c>
      <c r="H126" s="108">
        <f t="shared" si="17"/>
        <v>98.29787234042553</v>
      </c>
      <c r="I126" s="113"/>
    </row>
    <row r="127" spans="1:9" ht="25.5" customHeight="1">
      <c r="A127" s="58" t="s">
        <v>141</v>
      </c>
      <c r="B127" s="59">
        <v>591</v>
      </c>
      <c r="C127" s="60">
        <v>2138</v>
      </c>
      <c r="D127" s="59"/>
      <c r="E127" s="59"/>
      <c r="F127" s="59"/>
      <c r="G127" s="109">
        <f t="shared" si="18"/>
        <v>2138</v>
      </c>
      <c r="H127" s="108">
        <f t="shared" si="17"/>
        <v>361.75972927241963</v>
      </c>
      <c r="I127" s="114" t="s">
        <v>142</v>
      </c>
    </row>
    <row r="128" spans="1:9" ht="25.5" customHeight="1">
      <c r="A128" s="58" t="s">
        <v>143</v>
      </c>
      <c r="B128" s="59" t="s">
        <v>88</v>
      </c>
      <c r="C128" s="60">
        <v>13</v>
      </c>
      <c r="D128" s="59"/>
      <c r="E128" s="59"/>
      <c r="F128" s="59"/>
      <c r="G128" s="109">
        <f t="shared" si="18"/>
        <v>13</v>
      </c>
      <c r="H128" s="108"/>
      <c r="I128" s="113"/>
    </row>
    <row r="129" spans="1:9" ht="25.5" customHeight="1">
      <c r="A129" s="58" t="s">
        <v>144</v>
      </c>
      <c r="B129" s="59">
        <v>152</v>
      </c>
      <c r="C129" s="60">
        <v>146</v>
      </c>
      <c r="D129" s="59"/>
      <c r="E129" s="59"/>
      <c r="F129" s="59"/>
      <c r="G129" s="109">
        <f t="shared" si="18"/>
        <v>146</v>
      </c>
      <c r="H129" s="108">
        <f aca="true" t="shared" si="19" ref="H129:H163">G129/B129*100</f>
        <v>96.05263157894737</v>
      </c>
      <c r="I129" s="113"/>
    </row>
    <row r="130" spans="1:9" ht="25.5" customHeight="1">
      <c r="A130" s="58" t="s">
        <v>145</v>
      </c>
      <c r="B130" s="59">
        <v>133</v>
      </c>
      <c r="C130" s="60">
        <v>120</v>
      </c>
      <c r="D130" s="59"/>
      <c r="E130" s="59"/>
      <c r="F130" s="59"/>
      <c r="G130" s="109">
        <f t="shared" si="18"/>
        <v>120</v>
      </c>
      <c r="H130" s="108">
        <f t="shared" si="19"/>
        <v>90.22556390977444</v>
      </c>
      <c r="I130" s="113"/>
    </row>
    <row r="131" spans="1:9" ht="25.5" customHeight="1">
      <c r="A131" s="58" t="s">
        <v>146</v>
      </c>
      <c r="B131" s="59">
        <v>514</v>
      </c>
      <c r="C131" s="60">
        <v>1000</v>
      </c>
      <c r="D131" s="59"/>
      <c r="E131" s="59"/>
      <c r="F131" s="59"/>
      <c r="G131" s="109">
        <f t="shared" si="18"/>
        <v>1000</v>
      </c>
      <c r="H131" s="108">
        <f t="shared" si="19"/>
        <v>194.55252918287937</v>
      </c>
      <c r="I131" s="114" t="s">
        <v>147</v>
      </c>
    </row>
    <row r="132" spans="1:9" ht="25.5" customHeight="1">
      <c r="A132" s="58" t="s">
        <v>148</v>
      </c>
      <c r="B132" s="59">
        <v>136</v>
      </c>
      <c r="C132" s="60">
        <v>237</v>
      </c>
      <c r="D132" s="59"/>
      <c r="E132" s="59"/>
      <c r="F132" s="59"/>
      <c r="G132" s="109">
        <f t="shared" si="18"/>
        <v>237</v>
      </c>
      <c r="H132" s="108">
        <f t="shared" si="19"/>
        <v>174.26470588235296</v>
      </c>
      <c r="I132" s="113"/>
    </row>
    <row r="133" spans="1:9" ht="25.5" customHeight="1">
      <c r="A133" s="58" t="s">
        <v>149</v>
      </c>
      <c r="B133" s="59">
        <v>299</v>
      </c>
      <c r="C133" s="60">
        <v>103</v>
      </c>
      <c r="D133" s="59">
        <v>17</v>
      </c>
      <c r="E133" s="59"/>
      <c r="F133" s="59"/>
      <c r="G133" s="109">
        <f t="shared" si="18"/>
        <v>120</v>
      </c>
      <c r="H133" s="108">
        <f t="shared" si="19"/>
        <v>40.13377926421405</v>
      </c>
      <c r="I133" s="113"/>
    </row>
    <row r="134" spans="1:9" ht="25.5" customHeight="1">
      <c r="A134" s="58" t="s">
        <v>150</v>
      </c>
      <c r="B134" s="59">
        <v>842</v>
      </c>
      <c r="C134" s="60">
        <f>C135+C136+C137</f>
        <v>2977</v>
      </c>
      <c r="D134" s="59">
        <v>56</v>
      </c>
      <c r="E134" s="59"/>
      <c r="F134" s="59"/>
      <c r="G134" s="109">
        <f t="shared" si="18"/>
        <v>3033</v>
      </c>
      <c r="H134" s="108">
        <f t="shared" si="19"/>
        <v>360.2137767220903</v>
      </c>
      <c r="I134" s="113"/>
    </row>
    <row r="135" spans="1:9" ht="25.5" customHeight="1">
      <c r="A135" s="58" t="s">
        <v>151</v>
      </c>
      <c r="B135" s="59">
        <v>543</v>
      </c>
      <c r="C135" s="60">
        <v>2647</v>
      </c>
      <c r="D135" s="59">
        <v>56</v>
      </c>
      <c r="E135" s="59"/>
      <c r="F135" s="59"/>
      <c r="G135" s="109">
        <f t="shared" si="18"/>
        <v>2703</v>
      </c>
      <c r="H135" s="108">
        <f t="shared" si="19"/>
        <v>497.7900552486187</v>
      </c>
      <c r="I135" s="114" t="s">
        <v>152</v>
      </c>
    </row>
    <row r="136" spans="1:9" ht="25.5" customHeight="1">
      <c r="A136" s="58" t="s">
        <v>153</v>
      </c>
      <c r="B136" s="59">
        <v>240</v>
      </c>
      <c r="C136" s="60">
        <v>260</v>
      </c>
      <c r="D136" s="59"/>
      <c r="E136" s="59"/>
      <c r="F136" s="59"/>
      <c r="G136" s="109">
        <f t="shared" si="18"/>
        <v>260</v>
      </c>
      <c r="H136" s="108">
        <f t="shared" si="19"/>
        <v>108.33333333333333</v>
      </c>
      <c r="I136" s="113"/>
    </row>
    <row r="137" spans="1:9" ht="25.5" customHeight="1">
      <c r="A137" s="58" t="s">
        <v>154</v>
      </c>
      <c r="B137" s="59">
        <v>59</v>
      </c>
      <c r="C137" s="60">
        <v>70</v>
      </c>
      <c r="D137" s="59"/>
      <c r="E137" s="59"/>
      <c r="F137" s="59"/>
      <c r="G137" s="109">
        <f t="shared" si="18"/>
        <v>70</v>
      </c>
      <c r="H137" s="108">
        <f t="shared" si="19"/>
        <v>118.64406779661016</v>
      </c>
      <c r="I137" s="113"/>
    </row>
    <row r="138" spans="1:9" ht="25.5" customHeight="1">
      <c r="A138" s="58" t="s">
        <v>155</v>
      </c>
      <c r="B138" s="59">
        <v>545</v>
      </c>
      <c r="C138" s="60">
        <f>C139+C140+C141</f>
        <v>1958</v>
      </c>
      <c r="D138" s="59"/>
      <c r="E138" s="59"/>
      <c r="F138" s="59"/>
      <c r="G138" s="109">
        <f t="shared" si="18"/>
        <v>1958</v>
      </c>
      <c r="H138" s="108">
        <f t="shared" si="19"/>
        <v>359.26605504587155</v>
      </c>
      <c r="I138" s="113"/>
    </row>
    <row r="139" spans="1:9" ht="25.5" customHeight="1">
      <c r="A139" s="58" t="s">
        <v>156</v>
      </c>
      <c r="B139" s="59">
        <v>50</v>
      </c>
      <c r="C139" s="60">
        <v>1493</v>
      </c>
      <c r="D139" s="59"/>
      <c r="E139" s="59"/>
      <c r="F139" s="59"/>
      <c r="G139" s="109">
        <f t="shared" si="18"/>
        <v>1493</v>
      </c>
      <c r="H139" s="108">
        <f t="shared" si="19"/>
        <v>2986</v>
      </c>
      <c r="I139" s="114" t="s">
        <v>157</v>
      </c>
    </row>
    <row r="140" spans="1:9" ht="25.5" customHeight="1">
      <c r="A140" s="58" t="s">
        <v>158</v>
      </c>
      <c r="B140" s="59">
        <v>430</v>
      </c>
      <c r="C140" s="60">
        <v>409</v>
      </c>
      <c r="D140" s="59"/>
      <c r="E140" s="59"/>
      <c r="F140" s="59"/>
      <c r="G140" s="109">
        <f t="shared" si="18"/>
        <v>409</v>
      </c>
      <c r="H140" s="108">
        <f t="shared" si="19"/>
        <v>95.11627906976744</v>
      </c>
      <c r="I140" s="113"/>
    </row>
    <row r="141" spans="1:9" ht="25.5" customHeight="1">
      <c r="A141" s="58" t="s">
        <v>159</v>
      </c>
      <c r="B141" s="59">
        <v>65</v>
      </c>
      <c r="C141" s="60">
        <v>56</v>
      </c>
      <c r="D141" s="59"/>
      <c r="E141" s="59"/>
      <c r="F141" s="59"/>
      <c r="G141" s="109">
        <f t="shared" si="18"/>
        <v>56</v>
      </c>
      <c r="H141" s="108">
        <f t="shared" si="19"/>
        <v>86.15384615384616</v>
      </c>
      <c r="I141" s="113"/>
    </row>
    <row r="142" spans="1:9" ht="25.5" customHeight="1">
      <c r="A142" s="58" t="s">
        <v>160</v>
      </c>
      <c r="B142" s="59">
        <v>120</v>
      </c>
      <c r="C142" s="60">
        <f>C143+C144</f>
        <v>298</v>
      </c>
      <c r="D142" s="59"/>
      <c r="E142" s="59"/>
      <c r="F142" s="59"/>
      <c r="G142" s="109">
        <f t="shared" si="18"/>
        <v>298</v>
      </c>
      <c r="H142" s="108">
        <f t="shared" si="19"/>
        <v>248.33333333333334</v>
      </c>
      <c r="I142" s="113"/>
    </row>
    <row r="143" spans="1:9" ht="25.5" customHeight="1">
      <c r="A143" s="58" t="s">
        <v>161</v>
      </c>
      <c r="B143" s="59">
        <v>112</v>
      </c>
      <c r="C143" s="60">
        <v>290</v>
      </c>
      <c r="D143" s="59"/>
      <c r="E143" s="59"/>
      <c r="F143" s="59"/>
      <c r="G143" s="109">
        <f t="shared" si="18"/>
        <v>290</v>
      </c>
      <c r="H143" s="108">
        <f t="shared" si="19"/>
        <v>258.92857142857144</v>
      </c>
      <c r="I143" s="114" t="s">
        <v>162</v>
      </c>
    </row>
    <row r="144" spans="1:9" ht="25.5" customHeight="1">
      <c r="A144" s="58" t="s">
        <v>163</v>
      </c>
      <c r="B144" s="59">
        <v>8</v>
      </c>
      <c r="C144" s="60">
        <v>8</v>
      </c>
      <c r="D144" s="59"/>
      <c r="E144" s="59"/>
      <c r="F144" s="59"/>
      <c r="G144" s="109">
        <f t="shared" si="18"/>
        <v>8</v>
      </c>
      <c r="H144" s="108">
        <f t="shared" si="19"/>
        <v>100</v>
      </c>
      <c r="I144" s="113"/>
    </row>
    <row r="145" spans="1:9" ht="25.5" customHeight="1">
      <c r="A145" s="58" t="s">
        <v>164</v>
      </c>
      <c r="B145" s="59">
        <v>950</v>
      </c>
      <c r="C145" s="60">
        <v>1037</v>
      </c>
      <c r="D145" s="59"/>
      <c r="E145" s="59"/>
      <c r="F145" s="59"/>
      <c r="G145" s="109">
        <f t="shared" si="18"/>
        <v>1037</v>
      </c>
      <c r="H145" s="108">
        <f t="shared" si="19"/>
        <v>109.1578947368421</v>
      </c>
      <c r="I145" s="113"/>
    </row>
    <row r="146" spans="1:9" ht="25.5" customHeight="1">
      <c r="A146" s="58" t="s">
        <v>165</v>
      </c>
      <c r="B146" s="59">
        <v>918</v>
      </c>
      <c r="C146" s="60">
        <v>1005</v>
      </c>
      <c r="D146" s="59"/>
      <c r="E146" s="59"/>
      <c r="F146" s="59"/>
      <c r="G146" s="109">
        <f t="shared" si="18"/>
        <v>1005</v>
      </c>
      <c r="H146" s="108">
        <f t="shared" si="19"/>
        <v>109.47712418300655</v>
      </c>
      <c r="I146" s="113"/>
    </row>
    <row r="147" spans="1:9" ht="25.5" customHeight="1">
      <c r="A147" s="58" t="s">
        <v>166</v>
      </c>
      <c r="B147" s="59">
        <v>32</v>
      </c>
      <c r="C147" s="60">
        <v>32</v>
      </c>
      <c r="D147" s="59"/>
      <c r="E147" s="59"/>
      <c r="F147" s="59"/>
      <c r="G147" s="109">
        <f t="shared" si="18"/>
        <v>32</v>
      </c>
      <c r="H147" s="108">
        <f t="shared" si="19"/>
        <v>100</v>
      </c>
      <c r="I147" s="113"/>
    </row>
    <row r="148" spans="1:9" ht="25.5" customHeight="1">
      <c r="A148" s="58" t="s">
        <v>167</v>
      </c>
      <c r="B148" s="59">
        <v>547</v>
      </c>
      <c r="C148" s="60">
        <v>600</v>
      </c>
      <c r="D148" s="59">
        <v>45</v>
      </c>
      <c r="E148" s="59"/>
      <c r="F148" s="59"/>
      <c r="G148" s="109">
        <f t="shared" si="18"/>
        <v>645</v>
      </c>
      <c r="H148" s="108">
        <f t="shared" si="19"/>
        <v>117.91590493601463</v>
      </c>
      <c r="I148" s="113"/>
    </row>
    <row r="149" spans="1:9" ht="25.5" customHeight="1">
      <c r="A149" s="58" t="s">
        <v>168</v>
      </c>
      <c r="B149" s="59">
        <v>320</v>
      </c>
      <c r="C149" s="60">
        <v>300</v>
      </c>
      <c r="D149" s="59">
        <v>45</v>
      </c>
      <c r="E149" s="59"/>
      <c r="F149" s="59"/>
      <c r="G149" s="109">
        <f t="shared" si="18"/>
        <v>345</v>
      </c>
      <c r="H149" s="108">
        <f t="shared" si="19"/>
        <v>107.8125</v>
      </c>
      <c r="I149" s="113"/>
    </row>
    <row r="150" spans="1:9" ht="25.5" customHeight="1">
      <c r="A150" s="58" t="s">
        <v>169</v>
      </c>
      <c r="B150" s="59">
        <v>227</v>
      </c>
      <c r="C150" s="60">
        <v>300</v>
      </c>
      <c r="D150" s="59"/>
      <c r="E150" s="59"/>
      <c r="F150" s="59"/>
      <c r="G150" s="109">
        <f t="shared" si="18"/>
        <v>300</v>
      </c>
      <c r="H150" s="108">
        <f t="shared" si="19"/>
        <v>132.15859030837004</v>
      </c>
      <c r="I150" s="113"/>
    </row>
    <row r="151" spans="1:9" ht="25.5" customHeight="1">
      <c r="A151" s="58" t="s">
        <v>170</v>
      </c>
      <c r="B151" s="59">
        <v>31174</v>
      </c>
      <c r="C151" s="60">
        <f>C152+C155+C160+C167+C169+C171+C176+C182+C187+C192+C194+C197+C199+C201+C204+C208</f>
        <v>33045</v>
      </c>
      <c r="D151" s="60">
        <f>D152+D155+D160+D167+D169+D171+D176+D182+D187+D192+D194+D197+D199+D201+D204+D208</f>
        <v>215</v>
      </c>
      <c r="E151" s="60">
        <f>E152+E155+E160+E167+E169+E171+E176+E182+E187+E192+E194+E197+E199+E201+E204+E208</f>
        <v>343</v>
      </c>
      <c r="F151" s="60"/>
      <c r="G151" s="60">
        <f>G152+G155+G160+G167+G169+G171+G176+G182+G187+G192+G194+G197+G199+G201+G204+G208</f>
        <v>33603</v>
      </c>
      <c r="H151" s="108">
        <f t="shared" si="19"/>
        <v>107.79174953486881</v>
      </c>
      <c r="I151" s="113"/>
    </row>
    <row r="152" spans="1:9" ht="25.5" customHeight="1">
      <c r="A152" s="58" t="s">
        <v>171</v>
      </c>
      <c r="B152" s="59">
        <v>2063</v>
      </c>
      <c r="C152" s="60">
        <v>1646</v>
      </c>
      <c r="D152" s="59"/>
      <c r="E152" s="59"/>
      <c r="F152" s="59"/>
      <c r="G152" s="109">
        <f aca="true" t="shared" si="20" ref="G152:G163">C152+D152+E152+F152</f>
        <v>1646</v>
      </c>
      <c r="H152" s="108">
        <f t="shared" si="19"/>
        <v>79.78671837130392</v>
      </c>
      <c r="I152" s="113"/>
    </row>
    <row r="153" spans="1:9" ht="25.5" customHeight="1">
      <c r="A153" s="58" t="s">
        <v>45</v>
      </c>
      <c r="B153" s="59">
        <v>813</v>
      </c>
      <c r="C153" s="60">
        <v>820</v>
      </c>
      <c r="D153" s="59"/>
      <c r="E153" s="59"/>
      <c r="F153" s="59"/>
      <c r="G153" s="109">
        <f t="shared" si="20"/>
        <v>820</v>
      </c>
      <c r="H153" s="108">
        <f t="shared" si="19"/>
        <v>100.86100861008612</v>
      </c>
      <c r="I153" s="113"/>
    </row>
    <row r="154" spans="1:9" ht="25.5" customHeight="1">
      <c r="A154" s="58" t="s">
        <v>172</v>
      </c>
      <c r="B154" s="59">
        <v>1250</v>
      </c>
      <c r="C154" s="60">
        <v>826</v>
      </c>
      <c r="D154" s="59"/>
      <c r="E154" s="59"/>
      <c r="F154" s="59"/>
      <c r="G154" s="109">
        <f t="shared" si="20"/>
        <v>826</v>
      </c>
      <c r="H154" s="108">
        <f t="shared" si="19"/>
        <v>66.08000000000001</v>
      </c>
      <c r="I154" s="113"/>
    </row>
    <row r="155" spans="1:9" ht="25.5" customHeight="1">
      <c r="A155" s="58" t="s">
        <v>173</v>
      </c>
      <c r="B155" s="59">
        <v>952</v>
      </c>
      <c r="C155" s="60">
        <f>SUM(C156:C159)</f>
        <v>1555</v>
      </c>
      <c r="D155" s="59">
        <v>186</v>
      </c>
      <c r="E155" s="59"/>
      <c r="F155" s="59"/>
      <c r="G155" s="109">
        <f t="shared" si="20"/>
        <v>1741</v>
      </c>
      <c r="H155" s="108">
        <f t="shared" si="19"/>
        <v>182.87815126050418</v>
      </c>
      <c r="I155" s="113"/>
    </row>
    <row r="156" spans="1:9" ht="25.5" customHeight="1">
      <c r="A156" s="58" t="s">
        <v>45</v>
      </c>
      <c r="B156" s="59">
        <v>133</v>
      </c>
      <c r="C156" s="60">
        <v>108</v>
      </c>
      <c r="D156" s="59"/>
      <c r="E156" s="59"/>
      <c r="F156" s="59"/>
      <c r="G156" s="109">
        <f t="shared" si="20"/>
        <v>108</v>
      </c>
      <c r="H156" s="108">
        <f t="shared" si="19"/>
        <v>81.203007518797</v>
      </c>
      <c r="I156" s="113"/>
    </row>
    <row r="157" spans="1:9" ht="25.5" customHeight="1">
      <c r="A157" s="58" t="s">
        <v>174</v>
      </c>
      <c r="B157" s="59">
        <v>31</v>
      </c>
      <c r="C157" s="60">
        <v>10</v>
      </c>
      <c r="D157" s="59"/>
      <c r="E157" s="59"/>
      <c r="F157" s="59"/>
      <c r="G157" s="109">
        <f t="shared" si="20"/>
        <v>10</v>
      </c>
      <c r="H157" s="108">
        <f t="shared" si="19"/>
        <v>32.25806451612903</v>
      </c>
      <c r="I157" s="113"/>
    </row>
    <row r="158" spans="1:9" ht="25.5" customHeight="1">
      <c r="A158" s="58" t="s">
        <v>175</v>
      </c>
      <c r="B158" s="59">
        <v>524</v>
      </c>
      <c r="C158" s="60">
        <v>1200</v>
      </c>
      <c r="D158" s="59">
        <v>186</v>
      </c>
      <c r="E158" s="59"/>
      <c r="F158" s="59"/>
      <c r="G158" s="109">
        <f t="shared" si="20"/>
        <v>1386</v>
      </c>
      <c r="H158" s="108">
        <f t="shared" si="19"/>
        <v>264.5038167938931</v>
      </c>
      <c r="I158" s="114" t="s">
        <v>176</v>
      </c>
    </row>
    <row r="159" spans="1:9" ht="25.5" customHeight="1">
      <c r="A159" s="58" t="s">
        <v>177</v>
      </c>
      <c r="B159" s="59">
        <v>264</v>
      </c>
      <c r="C159" s="60">
        <v>237</v>
      </c>
      <c r="D159" s="59"/>
      <c r="E159" s="59"/>
      <c r="F159" s="59"/>
      <c r="G159" s="109">
        <f t="shared" si="20"/>
        <v>237</v>
      </c>
      <c r="H159" s="108">
        <f t="shared" si="19"/>
        <v>89.77272727272727</v>
      </c>
      <c r="I159" s="113"/>
    </row>
    <row r="160" spans="1:9" ht="25.5" customHeight="1">
      <c r="A160" s="58" t="s">
        <v>178</v>
      </c>
      <c r="B160" s="59">
        <v>8425</v>
      </c>
      <c r="C160" s="60">
        <v>10181</v>
      </c>
      <c r="D160" s="59"/>
      <c r="E160" s="59"/>
      <c r="F160" s="59"/>
      <c r="G160" s="109">
        <f t="shared" si="20"/>
        <v>10181</v>
      </c>
      <c r="H160" s="108">
        <f t="shared" si="19"/>
        <v>120.84272997032642</v>
      </c>
      <c r="I160" s="113"/>
    </row>
    <row r="161" spans="1:9" ht="25.5" customHeight="1">
      <c r="A161" s="58" t="s">
        <v>179</v>
      </c>
      <c r="B161" s="59">
        <v>345</v>
      </c>
      <c r="C161" s="60">
        <v>334</v>
      </c>
      <c r="D161" s="59"/>
      <c r="E161" s="59"/>
      <c r="F161" s="59"/>
      <c r="G161" s="109">
        <f t="shared" si="20"/>
        <v>334</v>
      </c>
      <c r="H161" s="108">
        <f t="shared" si="19"/>
        <v>96.81159420289856</v>
      </c>
      <c r="I161" s="113"/>
    </row>
    <row r="162" spans="1:9" ht="25.5" customHeight="1">
      <c r="A162" s="58" t="s">
        <v>180</v>
      </c>
      <c r="B162" s="59">
        <v>702</v>
      </c>
      <c r="C162" s="60">
        <v>613</v>
      </c>
      <c r="D162" s="59"/>
      <c r="E162" s="59"/>
      <c r="F162" s="59"/>
      <c r="G162" s="109">
        <f t="shared" si="20"/>
        <v>613</v>
      </c>
      <c r="H162" s="108">
        <f t="shared" si="19"/>
        <v>87.32193732193733</v>
      </c>
      <c r="I162" s="113"/>
    </row>
    <row r="163" spans="1:9" ht="25.5" customHeight="1">
      <c r="A163" s="58" t="s">
        <v>181</v>
      </c>
      <c r="B163" s="59">
        <v>325</v>
      </c>
      <c r="C163" s="60">
        <v>340</v>
      </c>
      <c r="D163" s="59"/>
      <c r="E163" s="59"/>
      <c r="F163" s="59"/>
      <c r="G163" s="109">
        <f t="shared" si="20"/>
        <v>340</v>
      </c>
      <c r="H163" s="108">
        <f t="shared" si="19"/>
        <v>104.61538461538463</v>
      </c>
      <c r="I163" s="113"/>
    </row>
    <row r="164" spans="1:9" ht="25.5" customHeight="1">
      <c r="A164" s="58" t="s">
        <v>182</v>
      </c>
      <c r="B164" s="59">
        <v>1000</v>
      </c>
      <c r="C164" s="60"/>
      <c r="D164" s="59"/>
      <c r="E164" s="59"/>
      <c r="F164" s="59"/>
      <c r="G164" s="109"/>
      <c r="H164" s="108"/>
      <c r="I164" s="113"/>
    </row>
    <row r="165" spans="1:9" s="49" customFormat="1" ht="25.5" customHeight="1">
      <c r="A165" s="61" t="s">
        <v>183</v>
      </c>
      <c r="B165" s="110">
        <v>5710</v>
      </c>
      <c r="C165" s="62">
        <f>8507-1382</f>
        <v>7125</v>
      </c>
      <c r="D165" s="110"/>
      <c r="E165" s="110"/>
      <c r="F165" s="110"/>
      <c r="G165" s="111">
        <f aca="true" t="shared" si="21" ref="G165:G182">C165+D165+E165+F165</f>
        <v>7125</v>
      </c>
      <c r="H165" s="108">
        <f aca="true" t="shared" si="22" ref="H165:H180">G165/B165*100</f>
        <v>124.78108581436078</v>
      </c>
      <c r="I165" s="115" t="s">
        <v>184</v>
      </c>
    </row>
    <row r="166" spans="1:9" ht="25.5" customHeight="1">
      <c r="A166" s="58" t="s">
        <v>185</v>
      </c>
      <c r="B166" s="59">
        <v>343</v>
      </c>
      <c r="C166" s="60">
        <f>387+1382</f>
        <v>1769</v>
      </c>
      <c r="D166" s="59"/>
      <c r="E166" s="59"/>
      <c r="F166" s="59"/>
      <c r="G166" s="109">
        <f t="shared" si="21"/>
        <v>1769</v>
      </c>
      <c r="H166" s="108">
        <f t="shared" si="22"/>
        <v>515.7434402332361</v>
      </c>
      <c r="I166" s="113" t="s">
        <v>186</v>
      </c>
    </row>
    <row r="167" spans="1:9" ht="25.5" customHeight="1">
      <c r="A167" s="58" t="s">
        <v>187</v>
      </c>
      <c r="B167" s="59"/>
      <c r="C167" s="60">
        <v>991</v>
      </c>
      <c r="D167" s="59"/>
      <c r="E167" s="59"/>
      <c r="F167" s="59"/>
      <c r="G167" s="109">
        <f t="shared" si="21"/>
        <v>991</v>
      </c>
      <c r="H167" s="108"/>
      <c r="I167" s="113"/>
    </row>
    <row r="168" spans="1:9" ht="25.5" customHeight="1">
      <c r="A168" s="58" t="s">
        <v>188</v>
      </c>
      <c r="B168" s="59" t="s">
        <v>88</v>
      </c>
      <c r="C168" s="60">
        <v>991</v>
      </c>
      <c r="D168" s="59"/>
      <c r="E168" s="59"/>
      <c r="F168" s="59"/>
      <c r="G168" s="109">
        <f t="shared" si="21"/>
        <v>991</v>
      </c>
      <c r="H168" s="108"/>
      <c r="I168" s="113"/>
    </row>
    <row r="169" spans="1:9" ht="25.5" customHeight="1">
      <c r="A169" s="58" t="s">
        <v>189</v>
      </c>
      <c r="B169" s="59">
        <v>824</v>
      </c>
      <c r="C169" s="60">
        <v>799</v>
      </c>
      <c r="D169" s="59"/>
      <c r="E169" s="59">
        <v>100</v>
      </c>
      <c r="F169" s="59"/>
      <c r="G169" s="109">
        <f t="shared" si="21"/>
        <v>899</v>
      </c>
      <c r="H169" s="108">
        <f t="shared" si="22"/>
        <v>109.10194174757282</v>
      </c>
      <c r="I169" s="113"/>
    </row>
    <row r="170" spans="1:9" ht="25.5" customHeight="1">
      <c r="A170" s="58" t="s">
        <v>190</v>
      </c>
      <c r="B170" s="59">
        <v>824</v>
      </c>
      <c r="C170" s="60">
        <v>799</v>
      </c>
      <c r="D170" s="59"/>
      <c r="E170" s="59">
        <v>100</v>
      </c>
      <c r="F170" s="59"/>
      <c r="G170" s="109">
        <f t="shared" si="21"/>
        <v>899</v>
      </c>
      <c r="H170" s="108">
        <f t="shared" si="22"/>
        <v>109.10194174757282</v>
      </c>
      <c r="I170" s="113"/>
    </row>
    <row r="171" spans="1:9" ht="25.5" customHeight="1">
      <c r="A171" s="58" t="s">
        <v>191</v>
      </c>
      <c r="B171" s="59">
        <v>4420</v>
      </c>
      <c r="C171" s="60">
        <v>3787</v>
      </c>
      <c r="D171" s="59"/>
      <c r="E171" s="59"/>
      <c r="F171" s="59"/>
      <c r="G171" s="109">
        <f t="shared" si="21"/>
        <v>3787</v>
      </c>
      <c r="H171" s="108">
        <f t="shared" si="22"/>
        <v>85.6787330316742</v>
      </c>
      <c r="I171" s="113"/>
    </row>
    <row r="172" spans="1:9" ht="25.5" customHeight="1">
      <c r="A172" s="58" t="s">
        <v>192</v>
      </c>
      <c r="B172" s="59">
        <v>365</v>
      </c>
      <c r="C172" s="60">
        <v>365</v>
      </c>
      <c r="D172" s="59"/>
      <c r="E172" s="59"/>
      <c r="F172" s="59"/>
      <c r="G172" s="109">
        <f t="shared" si="21"/>
        <v>365</v>
      </c>
      <c r="H172" s="108">
        <f t="shared" si="22"/>
        <v>100</v>
      </c>
      <c r="I172" s="113"/>
    </row>
    <row r="173" spans="1:9" ht="25.5" customHeight="1">
      <c r="A173" s="58" t="s">
        <v>193</v>
      </c>
      <c r="B173" s="59">
        <v>130</v>
      </c>
      <c r="C173" s="60">
        <v>62</v>
      </c>
      <c r="D173" s="59"/>
      <c r="E173" s="59"/>
      <c r="F173" s="59"/>
      <c r="G173" s="109">
        <f t="shared" si="21"/>
        <v>62</v>
      </c>
      <c r="H173" s="108">
        <f t="shared" si="22"/>
        <v>47.69230769230769</v>
      </c>
      <c r="I173" s="113"/>
    </row>
    <row r="174" spans="1:9" ht="25.5" customHeight="1">
      <c r="A174" s="58" t="s">
        <v>194</v>
      </c>
      <c r="B174" s="59">
        <v>1511</v>
      </c>
      <c r="C174" s="60">
        <v>1089</v>
      </c>
      <c r="D174" s="59"/>
      <c r="E174" s="59"/>
      <c r="F174" s="59"/>
      <c r="G174" s="109">
        <f t="shared" si="21"/>
        <v>1089</v>
      </c>
      <c r="H174" s="108">
        <f t="shared" si="22"/>
        <v>72.07147584381205</v>
      </c>
      <c r="I174" s="113"/>
    </row>
    <row r="175" spans="1:9" ht="25.5" customHeight="1">
      <c r="A175" s="58" t="s">
        <v>195</v>
      </c>
      <c r="B175" s="59">
        <v>2414</v>
      </c>
      <c r="C175" s="60">
        <v>2271</v>
      </c>
      <c r="D175" s="59"/>
      <c r="E175" s="59"/>
      <c r="F175" s="59"/>
      <c r="G175" s="109">
        <f t="shared" si="21"/>
        <v>2271</v>
      </c>
      <c r="H175" s="108">
        <f t="shared" si="22"/>
        <v>94.07622203811103</v>
      </c>
      <c r="I175" s="113"/>
    </row>
    <row r="176" spans="1:9" ht="25.5" customHeight="1">
      <c r="A176" s="58" t="s">
        <v>196</v>
      </c>
      <c r="B176" s="59">
        <v>360</v>
      </c>
      <c r="C176" s="60">
        <v>1796</v>
      </c>
      <c r="D176" s="59"/>
      <c r="E176" s="59">
        <v>178</v>
      </c>
      <c r="F176" s="59"/>
      <c r="G176" s="109">
        <f t="shared" si="21"/>
        <v>1974</v>
      </c>
      <c r="H176" s="108">
        <f t="shared" si="22"/>
        <v>548.3333333333334</v>
      </c>
      <c r="I176" s="114"/>
    </row>
    <row r="177" spans="1:9" ht="25.5" customHeight="1">
      <c r="A177" s="58" t="s">
        <v>197</v>
      </c>
      <c r="B177" s="59">
        <v>131</v>
      </c>
      <c r="C177" s="60">
        <v>945</v>
      </c>
      <c r="D177" s="59"/>
      <c r="E177" s="59"/>
      <c r="F177" s="59"/>
      <c r="G177" s="109">
        <f t="shared" si="21"/>
        <v>945</v>
      </c>
      <c r="H177" s="108">
        <f t="shared" si="22"/>
        <v>721.3740458015267</v>
      </c>
      <c r="I177" s="114" t="s">
        <v>198</v>
      </c>
    </row>
    <row r="178" spans="1:9" ht="25.5" customHeight="1">
      <c r="A178" s="58" t="s">
        <v>199</v>
      </c>
      <c r="B178" s="59">
        <v>187</v>
      </c>
      <c r="C178" s="60">
        <v>222</v>
      </c>
      <c r="D178" s="59"/>
      <c r="E178" s="59">
        <v>29</v>
      </c>
      <c r="F178" s="59"/>
      <c r="G178" s="109">
        <f t="shared" si="21"/>
        <v>251</v>
      </c>
      <c r="H178" s="108">
        <f t="shared" si="22"/>
        <v>134.22459893048128</v>
      </c>
      <c r="I178" s="113"/>
    </row>
    <row r="179" spans="1:9" ht="25.5" customHeight="1">
      <c r="A179" s="58" t="s">
        <v>200</v>
      </c>
      <c r="B179" s="59">
        <v>40</v>
      </c>
      <c r="C179" s="60">
        <v>22</v>
      </c>
      <c r="D179" s="59"/>
      <c r="E179" s="59">
        <v>4</v>
      </c>
      <c r="F179" s="59"/>
      <c r="G179" s="109">
        <f t="shared" si="21"/>
        <v>26</v>
      </c>
      <c r="H179" s="108">
        <f t="shared" si="22"/>
        <v>65</v>
      </c>
      <c r="I179" s="113"/>
    </row>
    <row r="180" spans="1:9" ht="25.5" customHeight="1">
      <c r="A180" s="58" t="s">
        <v>201</v>
      </c>
      <c r="B180" s="59">
        <v>2</v>
      </c>
      <c r="C180" s="60"/>
      <c r="D180" s="59"/>
      <c r="E180" s="59">
        <v>2</v>
      </c>
      <c r="F180" s="59"/>
      <c r="G180" s="109">
        <f t="shared" si="21"/>
        <v>2</v>
      </c>
      <c r="H180" s="108">
        <f t="shared" si="22"/>
        <v>100</v>
      </c>
      <c r="I180" s="113"/>
    </row>
    <row r="181" spans="1:9" ht="25.5" customHeight="1">
      <c r="A181" s="58" t="s">
        <v>202</v>
      </c>
      <c r="B181" s="59" t="s">
        <v>88</v>
      </c>
      <c r="C181" s="60">
        <v>607</v>
      </c>
      <c r="D181" s="59"/>
      <c r="E181" s="59">
        <v>143</v>
      </c>
      <c r="F181" s="59"/>
      <c r="G181" s="109">
        <f t="shared" si="21"/>
        <v>750</v>
      </c>
      <c r="H181" s="108"/>
      <c r="I181" s="113"/>
    </row>
    <row r="182" spans="1:9" ht="25.5" customHeight="1">
      <c r="A182" s="58" t="s">
        <v>203</v>
      </c>
      <c r="B182" s="59">
        <v>141</v>
      </c>
      <c r="C182" s="60">
        <v>830</v>
      </c>
      <c r="D182" s="59"/>
      <c r="E182" s="59"/>
      <c r="F182" s="59"/>
      <c r="G182" s="109">
        <f t="shared" si="21"/>
        <v>830</v>
      </c>
      <c r="H182" s="108">
        <f aca="true" t="shared" si="23" ref="H182:H193">G182/B182*100</f>
        <v>588.6524822695035</v>
      </c>
      <c r="I182" s="113"/>
    </row>
    <row r="183" spans="1:9" ht="25.5" customHeight="1">
      <c r="A183" s="58" t="s">
        <v>204</v>
      </c>
      <c r="B183" s="59">
        <v>19</v>
      </c>
      <c r="C183" s="60"/>
      <c r="D183" s="59"/>
      <c r="E183" s="59"/>
      <c r="F183" s="59"/>
      <c r="G183" s="109"/>
      <c r="H183" s="108"/>
      <c r="I183" s="113"/>
    </row>
    <row r="184" spans="1:9" ht="25.5" customHeight="1">
      <c r="A184" s="58" t="s">
        <v>205</v>
      </c>
      <c r="B184" s="59"/>
      <c r="C184" s="60">
        <v>227</v>
      </c>
      <c r="D184" s="59"/>
      <c r="E184" s="59"/>
      <c r="F184" s="59"/>
      <c r="G184" s="109">
        <f aca="true" t="shared" si="24" ref="G184:G193">C184+D184+E184+F184</f>
        <v>227</v>
      </c>
      <c r="H184" s="108"/>
      <c r="I184" s="113" t="s">
        <v>206</v>
      </c>
    </row>
    <row r="185" spans="1:9" ht="25.5" customHeight="1">
      <c r="A185" s="58" t="s">
        <v>207</v>
      </c>
      <c r="B185" s="59">
        <v>122</v>
      </c>
      <c r="C185" s="60">
        <v>549</v>
      </c>
      <c r="D185" s="59"/>
      <c r="E185" s="59"/>
      <c r="F185" s="59"/>
      <c r="G185" s="109">
        <f t="shared" si="24"/>
        <v>549</v>
      </c>
      <c r="H185" s="108">
        <f t="shared" si="23"/>
        <v>450</v>
      </c>
      <c r="I185" s="117" t="s">
        <v>208</v>
      </c>
    </row>
    <row r="186" spans="1:9" ht="25.5" customHeight="1">
      <c r="A186" s="58" t="s">
        <v>209</v>
      </c>
      <c r="B186" s="59" t="s">
        <v>88</v>
      </c>
      <c r="C186" s="60">
        <v>54</v>
      </c>
      <c r="D186" s="59"/>
      <c r="E186" s="59"/>
      <c r="F186" s="59"/>
      <c r="G186" s="109">
        <f t="shared" si="24"/>
        <v>54</v>
      </c>
      <c r="H186" s="108"/>
      <c r="I186" s="113" t="s">
        <v>210</v>
      </c>
    </row>
    <row r="187" spans="1:9" ht="25.5" customHeight="1">
      <c r="A187" s="58" t="s">
        <v>211</v>
      </c>
      <c r="B187" s="59">
        <v>535</v>
      </c>
      <c r="C187" s="60">
        <v>1025</v>
      </c>
      <c r="D187" s="59">
        <v>29</v>
      </c>
      <c r="E187" s="59"/>
      <c r="F187" s="59"/>
      <c r="G187" s="109">
        <f t="shared" si="24"/>
        <v>1054</v>
      </c>
      <c r="H187" s="108">
        <f t="shared" si="23"/>
        <v>197.00934579439254</v>
      </c>
      <c r="I187" s="113"/>
    </row>
    <row r="188" spans="1:9" ht="25.5" customHeight="1">
      <c r="A188" s="58" t="s">
        <v>212</v>
      </c>
      <c r="B188" s="59">
        <v>9</v>
      </c>
      <c r="C188" s="60">
        <v>55</v>
      </c>
      <c r="D188" s="59">
        <v>29</v>
      </c>
      <c r="E188" s="59"/>
      <c r="F188" s="59"/>
      <c r="G188" s="109">
        <f t="shared" si="24"/>
        <v>84</v>
      </c>
      <c r="H188" s="108">
        <f t="shared" si="23"/>
        <v>933.3333333333334</v>
      </c>
      <c r="I188" s="114" t="s">
        <v>213</v>
      </c>
    </row>
    <row r="189" spans="1:9" ht="25.5" customHeight="1">
      <c r="A189" s="58" t="s">
        <v>214</v>
      </c>
      <c r="B189" s="59">
        <v>12</v>
      </c>
      <c r="C189" s="60">
        <v>14</v>
      </c>
      <c r="D189" s="59"/>
      <c r="E189" s="59"/>
      <c r="F189" s="59"/>
      <c r="G189" s="109">
        <f t="shared" si="24"/>
        <v>14</v>
      </c>
      <c r="H189" s="108">
        <f t="shared" si="23"/>
        <v>116.66666666666667</v>
      </c>
      <c r="I189" s="113"/>
    </row>
    <row r="190" spans="1:9" ht="25.5" customHeight="1">
      <c r="A190" s="58" t="s">
        <v>215</v>
      </c>
      <c r="B190" s="59">
        <v>147</v>
      </c>
      <c r="C190" s="60">
        <v>227</v>
      </c>
      <c r="D190" s="59"/>
      <c r="E190" s="59"/>
      <c r="F190" s="59"/>
      <c r="G190" s="109">
        <f t="shared" si="24"/>
        <v>227</v>
      </c>
      <c r="H190" s="108">
        <f t="shared" si="23"/>
        <v>154.42176870748298</v>
      </c>
      <c r="I190" s="113"/>
    </row>
    <row r="191" spans="1:9" ht="25.5" customHeight="1">
      <c r="A191" s="58" t="s">
        <v>216</v>
      </c>
      <c r="B191" s="59">
        <v>367</v>
      </c>
      <c r="C191" s="60">
        <v>729</v>
      </c>
      <c r="D191" s="59"/>
      <c r="E191" s="59"/>
      <c r="F191" s="59"/>
      <c r="G191" s="109">
        <f t="shared" si="24"/>
        <v>729</v>
      </c>
      <c r="H191" s="108">
        <f t="shared" si="23"/>
        <v>198.6376021798365</v>
      </c>
      <c r="I191" s="113" t="s">
        <v>217</v>
      </c>
    </row>
    <row r="192" spans="1:9" ht="25.5" customHeight="1">
      <c r="A192" s="58" t="s">
        <v>218</v>
      </c>
      <c r="B192" s="59">
        <v>37</v>
      </c>
      <c r="C192" s="60">
        <v>36</v>
      </c>
      <c r="D192" s="59"/>
      <c r="E192" s="59"/>
      <c r="F192" s="59"/>
      <c r="G192" s="109">
        <f t="shared" si="24"/>
        <v>36</v>
      </c>
      <c r="H192" s="108">
        <f t="shared" si="23"/>
        <v>97.2972972972973</v>
      </c>
      <c r="I192" s="113"/>
    </row>
    <row r="193" spans="1:9" ht="25.5" customHeight="1">
      <c r="A193" s="58" t="s">
        <v>45</v>
      </c>
      <c r="B193" s="59">
        <v>37</v>
      </c>
      <c r="C193" s="60">
        <v>36</v>
      </c>
      <c r="D193" s="59"/>
      <c r="E193" s="59"/>
      <c r="F193" s="59"/>
      <c r="G193" s="109">
        <f t="shared" si="24"/>
        <v>36</v>
      </c>
      <c r="H193" s="108">
        <f t="shared" si="23"/>
        <v>97.2972972972973</v>
      </c>
      <c r="I193" s="113"/>
    </row>
    <row r="194" spans="1:9" ht="25.5" customHeight="1">
      <c r="A194" s="58" t="s">
        <v>219</v>
      </c>
      <c r="B194" s="59">
        <v>144</v>
      </c>
      <c r="C194" s="60"/>
      <c r="D194" s="59"/>
      <c r="E194" s="59"/>
      <c r="F194" s="59"/>
      <c r="G194" s="109"/>
      <c r="H194" s="108"/>
      <c r="I194" s="113"/>
    </row>
    <row r="195" spans="1:9" ht="25.5" customHeight="1">
      <c r="A195" s="58" t="s">
        <v>220</v>
      </c>
      <c r="B195" s="59">
        <v>55</v>
      </c>
      <c r="C195" s="60"/>
      <c r="D195" s="59"/>
      <c r="E195" s="59"/>
      <c r="F195" s="59"/>
      <c r="G195" s="109"/>
      <c r="H195" s="108"/>
      <c r="I195" s="113"/>
    </row>
    <row r="196" spans="1:9" ht="25.5" customHeight="1">
      <c r="A196" s="58" t="s">
        <v>221</v>
      </c>
      <c r="B196" s="59">
        <v>89</v>
      </c>
      <c r="C196" s="60"/>
      <c r="D196" s="59"/>
      <c r="E196" s="59"/>
      <c r="F196" s="59"/>
      <c r="G196" s="109"/>
      <c r="H196" s="108"/>
      <c r="I196" s="113"/>
    </row>
    <row r="197" spans="1:9" ht="25.5" customHeight="1">
      <c r="A197" s="58" t="s">
        <v>222</v>
      </c>
      <c r="B197" s="59">
        <v>445</v>
      </c>
      <c r="C197" s="60">
        <v>100</v>
      </c>
      <c r="D197" s="59"/>
      <c r="E197" s="59"/>
      <c r="F197" s="59"/>
      <c r="G197" s="109">
        <f aca="true" t="shared" si="25" ref="G197:G228">C197+D197+E197+F197</f>
        <v>100</v>
      </c>
      <c r="H197" s="108">
        <f aca="true" t="shared" si="26" ref="H197:H204">G197/B197*100</f>
        <v>22.47191011235955</v>
      </c>
      <c r="I197" s="113"/>
    </row>
    <row r="198" spans="1:9" ht="25.5" customHeight="1">
      <c r="A198" s="58" t="s">
        <v>223</v>
      </c>
      <c r="B198" s="59">
        <v>445</v>
      </c>
      <c r="C198" s="60">
        <v>100</v>
      </c>
      <c r="D198" s="59"/>
      <c r="E198" s="59"/>
      <c r="F198" s="59"/>
      <c r="G198" s="109">
        <f t="shared" si="25"/>
        <v>100</v>
      </c>
      <c r="H198" s="108">
        <f t="shared" si="26"/>
        <v>22.47191011235955</v>
      </c>
      <c r="I198" s="113"/>
    </row>
    <row r="199" spans="1:9" ht="25.5" customHeight="1">
      <c r="A199" s="58" t="s">
        <v>224</v>
      </c>
      <c r="B199" s="59">
        <v>14</v>
      </c>
      <c r="C199" s="60">
        <v>14</v>
      </c>
      <c r="D199" s="59"/>
      <c r="E199" s="59"/>
      <c r="F199" s="59"/>
      <c r="G199" s="109">
        <f t="shared" si="25"/>
        <v>14</v>
      </c>
      <c r="H199" s="108">
        <f t="shared" si="26"/>
        <v>100</v>
      </c>
      <c r="I199" s="113"/>
    </row>
    <row r="200" spans="1:9" ht="25.5" customHeight="1">
      <c r="A200" s="58" t="s">
        <v>225</v>
      </c>
      <c r="B200" s="59">
        <v>14</v>
      </c>
      <c r="C200" s="60">
        <v>14</v>
      </c>
      <c r="D200" s="59"/>
      <c r="E200" s="59"/>
      <c r="F200" s="59"/>
      <c r="G200" s="109">
        <f t="shared" si="25"/>
        <v>14</v>
      </c>
      <c r="H200" s="108">
        <f t="shared" si="26"/>
        <v>100</v>
      </c>
      <c r="I200" s="113"/>
    </row>
    <row r="201" spans="1:9" ht="25.5" customHeight="1">
      <c r="A201" s="58" t="s">
        <v>226</v>
      </c>
      <c r="B201" s="59">
        <v>9291</v>
      </c>
      <c r="C201" s="60">
        <v>9299</v>
      </c>
      <c r="D201" s="59"/>
      <c r="E201" s="59"/>
      <c r="F201" s="59"/>
      <c r="G201" s="109">
        <f t="shared" si="25"/>
        <v>9299</v>
      </c>
      <c r="H201" s="108">
        <f t="shared" si="26"/>
        <v>100.08610483263374</v>
      </c>
      <c r="I201" s="113"/>
    </row>
    <row r="202" spans="1:9" ht="25.5" customHeight="1">
      <c r="A202" s="58" t="s">
        <v>227</v>
      </c>
      <c r="B202" s="59">
        <v>458</v>
      </c>
      <c r="C202" s="60">
        <v>248</v>
      </c>
      <c r="D202" s="59"/>
      <c r="E202" s="59"/>
      <c r="F202" s="59"/>
      <c r="G202" s="109">
        <f t="shared" si="25"/>
        <v>248</v>
      </c>
      <c r="H202" s="108">
        <f t="shared" si="26"/>
        <v>54.14847161572053</v>
      </c>
      <c r="I202" s="113"/>
    </row>
    <row r="203" spans="1:9" ht="25.5" customHeight="1">
      <c r="A203" s="58" t="s">
        <v>228</v>
      </c>
      <c r="B203" s="59">
        <v>8833</v>
      </c>
      <c r="C203" s="60">
        <v>9051</v>
      </c>
      <c r="D203" s="59"/>
      <c r="E203" s="59"/>
      <c r="F203" s="59"/>
      <c r="G203" s="109">
        <f t="shared" si="25"/>
        <v>9051</v>
      </c>
      <c r="H203" s="108">
        <f t="shared" si="26"/>
        <v>102.4680176610438</v>
      </c>
      <c r="I203" s="113"/>
    </row>
    <row r="204" spans="1:9" ht="25.5" customHeight="1">
      <c r="A204" s="58" t="s">
        <v>229</v>
      </c>
      <c r="B204" s="59">
        <v>167</v>
      </c>
      <c r="C204" s="60">
        <v>529</v>
      </c>
      <c r="D204" s="59"/>
      <c r="E204" s="59"/>
      <c r="F204" s="59"/>
      <c r="G204" s="109">
        <f t="shared" si="25"/>
        <v>529</v>
      </c>
      <c r="H204" s="108">
        <f t="shared" si="26"/>
        <v>316.76646706586826</v>
      </c>
      <c r="I204" s="113" t="s">
        <v>230</v>
      </c>
    </row>
    <row r="205" spans="1:9" ht="25.5" customHeight="1">
      <c r="A205" s="58" t="s">
        <v>45</v>
      </c>
      <c r="B205" s="59"/>
      <c r="C205" s="60">
        <v>236</v>
      </c>
      <c r="D205" s="59"/>
      <c r="E205" s="59"/>
      <c r="F205" s="59"/>
      <c r="G205" s="109">
        <f t="shared" si="25"/>
        <v>236</v>
      </c>
      <c r="H205" s="108"/>
      <c r="I205" s="113"/>
    </row>
    <row r="206" spans="1:9" ht="25.5" customHeight="1">
      <c r="A206" s="58" t="s">
        <v>231</v>
      </c>
      <c r="B206" s="59">
        <v>167</v>
      </c>
      <c r="C206" s="60">
        <v>130</v>
      </c>
      <c r="D206" s="59"/>
      <c r="E206" s="59"/>
      <c r="F206" s="59"/>
      <c r="G206" s="109">
        <f t="shared" si="25"/>
        <v>130</v>
      </c>
      <c r="H206" s="108">
        <f aca="true" t="shared" si="27" ref="H206:H211">G206/B206*100</f>
        <v>77.84431137724552</v>
      </c>
      <c r="I206" s="113"/>
    </row>
    <row r="207" spans="1:9" ht="25.5" customHeight="1">
      <c r="A207" s="58" t="s">
        <v>53</v>
      </c>
      <c r="B207" s="59" t="s">
        <v>88</v>
      </c>
      <c r="C207" s="60">
        <v>163</v>
      </c>
      <c r="D207" s="59"/>
      <c r="E207" s="59"/>
      <c r="F207" s="59"/>
      <c r="G207" s="109">
        <f t="shared" si="25"/>
        <v>163</v>
      </c>
      <c r="H207" s="108"/>
      <c r="I207" s="113"/>
    </row>
    <row r="208" spans="1:9" ht="25.5" customHeight="1">
      <c r="A208" s="58" t="s">
        <v>232</v>
      </c>
      <c r="B208" s="59">
        <v>3356</v>
      </c>
      <c r="C208" s="60">
        <v>457</v>
      </c>
      <c r="D208" s="59"/>
      <c r="E208" s="59">
        <v>65</v>
      </c>
      <c r="F208" s="59"/>
      <c r="G208" s="109">
        <f t="shared" si="25"/>
        <v>522</v>
      </c>
      <c r="H208" s="108">
        <f t="shared" si="27"/>
        <v>15.554231227651966</v>
      </c>
      <c r="I208" s="113"/>
    </row>
    <row r="209" spans="1:9" ht="25.5" customHeight="1">
      <c r="A209" s="58" t="s">
        <v>233</v>
      </c>
      <c r="B209" s="59">
        <v>17964</v>
      </c>
      <c r="C209" s="60">
        <v>17131</v>
      </c>
      <c r="D209" s="59">
        <v>45</v>
      </c>
      <c r="E209" s="59"/>
      <c r="F209" s="59"/>
      <c r="G209" s="109">
        <f t="shared" si="25"/>
        <v>17176</v>
      </c>
      <c r="H209" s="108">
        <f t="shared" si="27"/>
        <v>95.61344912046314</v>
      </c>
      <c r="I209" s="113"/>
    </row>
    <row r="210" spans="1:9" ht="25.5" customHeight="1">
      <c r="A210" s="58" t="s">
        <v>234</v>
      </c>
      <c r="B210" s="59">
        <v>434</v>
      </c>
      <c r="C210" s="60">
        <v>563</v>
      </c>
      <c r="D210" s="59"/>
      <c r="E210" s="59"/>
      <c r="F210" s="59"/>
      <c r="G210" s="109">
        <f t="shared" si="25"/>
        <v>563</v>
      </c>
      <c r="H210" s="108">
        <f t="shared" si="27"/>
        <v>129.72350230414747</v>
      </c>
      <c r="I210" s="113"/>
    </row>
    <row r="211" spans="1:9" ht="25.5" customHeight="1">
      <c r="A211" s="58" t="s">
        <v>45</v>
      </c>
      <c r="B211" s="59">
        <v>434</v>
      </c>
      <c r="C211" s="60">
        <v>340</v>
      </c>
      <c r="D211" s="59"/>
      <c r="E211" s="59"/>
      <c r="F211" s="59"/>
      <c r="G211" s="109">
        <f t="shared" si="25"/>
        <v>340</v>
      </c>
      <c r="H211" s="108">
        <f t="shared" si="27"/>
        <v>78.3410138248848</v>
      </c>
      <c r="I211" s="113"/>
    </row>
    <row r="212" spans="1:9" ht="25.5" customHeight="1">
      <c r="A212" s="58" t="s">
        <v>235</v>
      </c>
      <c r="B212" s="59"/>
      <c r="C212" s="60">
        <v>223</v>
      </c>
      <c r="D212" s="59"/>
      <c r="E212" s="59"/>
      <c r="F212" s="59"/>
      <c r="G212" s="109">
        <f t="shared" si="25"/>
        <v>223</v>
      </c>
      <c r="H212" s="108"/>
      <c r="I212" s="114" t="s">
        <v>236</v>
      </c>
    </row>
    <row r="213" spans="1:9" ht="25.5" customHeight="1">
      <c r="A213" s="58" t="s">
        <v>237</v>
      </c>
      <c r="B213" s="59">
        <v>3584</v>
      </c>
      <c r="C213" s="60">
        <v>2998</v>
      </c>
      <c r="D213" s="59"/>
      <c r="E213" s="59"/>
      <c r="F213" s="59"/>
      <c r="G213" s="109">
        <f t="shared" si="25"/>
        <v>2998</v>
      </c>
      <c r="H213" s="108">
        <f aca="true" t="shared" si="28" ref="H213:H227">G213/B213*100</f>
        <v>83.64955357142857</v>
      </c>
      <c r="I213" s="113"/>
    </row>
    <row r="214" spans="1:9" ht="25.5" customHeight="1">
      <c r="A214" s="58" t="s">
        <v>238</v>
      </c>
      <c r="B214" s="59">
        <v>2316</v>
      </c>
      <c r="C214" s="60">
        <v>2054</v>
      </c>
      <c r="D214" s="59"/>
      <c r="E214" s="59"/>
      <c r="F214" s="59"/>
      <c r="G214" s="109">
        <f t="shared" si="25"/>
        <v>2054</v>
      </c>
      <c r="H214" s="108">
        <f t="shared" si="28"/>
        <v>88.6873920552677</v>
      </c>
      <c r="I214" s="113"/>
    </row>
    <row r="215" spans="1:9" ht="25.5" customHeight="1">
      <c r="A215" s="58" t="s">
        <v>239</v>
      </c>
      <c r="B215" s="59">
        <v>275</v>
      </c>
      <c r="C215" s="60">
        <v>281</v>
      </c>
      <c r="D215" s="59"/>
      <c r="E215" s="59"/>
      <c r="F215" s="59"/>
      <c r="G215" s="109">
        <f t="shared" si="25"/>
        <v>281</v>
      </c>
      <c r="H215" s="108">
        <f t="shared" si="28"/>
        <v>102.18181818181817</v>
      </c>
      <c r="I215" s="113"/>
    </row>
    <row r="216" spans="1:9" ht="25.5" customHeight="1">
      <c r="A216" s="58" t="s">
        <v>240</v>
      </c>
      <c r="B216" s="59">
        <v>993</v>
      </c>
      <c r="C216" s="60">
        <v>663</v>
      </c>
      <c r="D216" s="59"/>
      <c r="E216" s="59"/>
      <c r="F216" s="59"/>
      <c r="G216" s="109">
        <f t="shared" si="25"/>
        <v>663</v>
      </c>
      <c r="H216" s="108">
        <f t="shared" si="28"/>
        <v>66.76737160120845</v>
      </c>
      <c r="I216" s="113"/>
    </row>
    <row r="217" spans="1:9" ht="25.5" customHeight="1">
      <c r="A217" s="58" t="s">
        <v>241</v>
      </c>
      <c r="B217" s="59">
        <v>3360</v>
      </c>
      <c r="C217" s="60">
        <v>2446</v>
      </c>
      <c r="D217" s="59"/>
      <c r="E217" s="59"/>
      <c r="F217" s="59"/>
      <c r="G217" s="109">
        <f t="shared" si="25"/>
        <v>2446</v>
      </c>
      <c r="H217" s="108">
        <f t="shared" si="28"/>
        <v>72.79761904761905</v>
      </c>
      <c r="I217" s="113"/>
    </row>
    <row r="218" spans="1:9" ht="25.5" customHeight="1">
      <c r="A218" s="58" t="s">
        <v>242</v>
      </c>
      <c r="B218" s="59">
        <v>663</v>
      </c>
      <c r="C218" s="60">
        <v>562</v>
      </c>
      <c r="D218" s="59"/>
      <c r="E218" s="59"/>
      <c r="F218" s="59"/>
      <c r="G218" s="109">
        <f t="shared" si="25"/>
        <v>562</v>
      </c>
      <c r="H218" s="108">
        <f t="shared" si="28"/>
        <v>84.76621417797888</v>
      </c>
      <c r="I218" s="113"/>
    </row>
    <row r="219" spans="1:9" ht="25.5" customHeight="1">
      <c r="A219" s="58" t="s">
        <v>243</v>
      </c>
      <c r="B219" s="59">
        <v>1719</v>
      </c>
      <c r="C219" s="60">
        <v>1281</v>
      </c>
      <c r="D219" s="59"/>
      <c r="E219" s="59"/>
      <c r="F219" s="59"/>
      <c r="G219" s="109">
        <f t="shared" si="25"/>
        <v>1281</v>
      </c>
      <c r="H219" s="108">
        <f t="shared" si="28"/>
        <v>74.52006980802793</v>
      </c>
      <c r="I219" s="113"/>
    </row>
    <row r="220" spans="1:9" ht="25.5" customHeight="1">
      <c r="A220" s="58" t="s">
        <v>244</v>
      </c>
      <c r="B220" s="59">
        <v>978</v>
      </c>
      <c r="C220" s="60">
        <v>603</v>
      </c>
      <c r="D220" s="59"/>
      <c r="E220" s="59"/>
      <c r="F220" s="59"/>
      <c r="G220" s="109">
        <f t="shared" si="25"/>
        <v>603</v>
      </c>
      <c r="H220" s="108">
        <f t="shared" si="28"/>
        <v>61.65644171779141</v>
      </c>
      <c r="I220" s="113"/>
    </row>
    <row r="221" spans="1:9" ht="25.5" customHeight="1">
      <c r="A221" s="58" t="s">
        <v>245</v>
      </c>
      <c r="B221" s="59">
        <v>5006</v>
      </c>
      <c r="C221" s="60">
        <v>4544</v>
      </c>
      <c r="D221" s="59">
        <v>45</v>
      </c>
      <c r="E221" s="59"/>
      <c r="F221" s="59"/>
      <c r="G221" s="109">
        <f t="shared" si="25"/>
        <v>4589</v>
      </c>
      <c r="H221" s="108">
        <f t="shared" si="28"/>
        <v>91.66999600479426</v>
      </c>
      <c r="I221" s="113"/>
    </row>
    <row r="222" spans="1:9" ht="25.5" customHeight="1">
      <c r="A222" s="58" t="s">
        <v>246</v>
      </c>
      <c r="B222" s="59">
        <v>532</v>
      </c>
      <c r="C222" s="60">
        <v>500</v>
      </c>
      <c r="D222" s="59"/>
      <c r="E222" s="59"/>
      <c r="F222" s="59"/>
      <c r="G222" s="109">
        <f t="shared" si="25"/>
        <v>500</v>
      </c>
      <c r="H222" s="108">
        <f t="shared" si="28"/>
        <v>93.98496240601504</v>
      </c>
      <c r="I222" s="113"/>
    </row>
    <row r="223" spans="1:9" ht="25.5" customHeight="1">
      <c r="A223" s="58" t="s">
        <v>247</v>
      </c>
      <c r="B223" s="59">
        <v>419</v>
      </c>
      <c r="C223" s="60">
        <v>332</v>
      </c>
      <c r="D223" s="59"/>
      <c r="E223" s="59"/>
      <c r="F223" s="59"/>
      <c r="G223" s="109">
        <f t="shared" si="25"/>
        <v>332</v>
      </c>
      <c r="H223" s="108">
        <f t="shared" si="28"/>
        <v>79.23627684964201</v>
      </c>
      <c r="I223" s="113"/>
    </row>
    <row r="224" spans="1:9" ht="25.5" customHeight="1">
      <c r="A224" s="58" t="s">
        <v>248</v>
      </c>
      <c r="B224" s="59">
        <v>536</v>
      </c>
      <c r="C224" s="60">
        <v>483</v>
      </c>
      <c r="D224" s="59"/>
      <c r="E224" s="59"/>
      <c r="F224" s="59"/>
      <c r="G224" s="109">
        <f t="shared" si="25"/>
        <v>483</v>
      </c>
      <c r="H224" s="108">
        <f t="shared" si="28"/>
        <v>90.11194029850746</v>
      </c>
      <c r="I224" s="113"/>
    </row>
    <row r="225" spans="1:9" ht="25.5" customHeight="1">
      <c r="A225" s="58" t="s">
        <v>249</v>
      </c>
      <c r="B225" s="59">
        <v>144</v>
      </c>
      <c r="C225" s="60">
        <v>129</v>
      </c>
      <c r="D225" s="59"/>
      <c r="E225" s="59"/>
      <c r="F225" s="59"/>
      <c r="G225" s="109">
        <f t="shared" si="25"/>
        <v>129</v>
      </c>
      <c r="H225" s="108">
        <f t="shared" si="28"/>
        <v>89.58333333333334</v>
      </c>
      <c r="I225" s="113"/>
    </row>
    <row r="226" spans="1:9" ht="25.5" customHeight="1">
      <c r="A226" s="58" t="s">
        <v>250</v>
      </c>
      <c r="B226" s="59">
        <v>3174</v>
      </c>
      <c r="C226" s="60">
        <f>1918+894</f>
        <v>2812</v>
      </c>
      <c r="D226" s="59"/>
      <c r="E226" s="59"/>
      <c r="F226" s="59"/>
      <c r="G226" s="109">
        <f t="shared" si="25"/>
        <v>2812</v>
      </c>
      <c r="H226" s="108">
        <f t="shared" si="28"/>
        <v>88.59483301827346</v>
      </c>
      <c r="I226" s="113"/>
    </row>
    <row r="227" spans="1:9" ht="25.5" customHeight="1">
      <c r="A227" s="58" t="s">
        <v>251</v>
      </c>
      <c r="B227" s="59">
        <v>170</v>
      </c>
      <c r="C227" s="60">
        <v>38</v>
      </c>
      <c r="D227" s="59">
        <v>45</v>
      </c>
      <c r="E227" s="59"/>
      <c r="F227" s="59"/>
      <c r="G227" s="109">
        <f t="shared" si="25"/>
        <v>83</v>
      </c>
      <c r="H227" s="108">
        <f t="shared" si="28"/>
        <v>48.8235294117647</v>
      </c>
      <c r="I227" s="113"/>
    </row>
    <row r="228" spans="1:9" ht="25.5" customHeight="1">
      <c r="A228" s="58" t="s">
        <v>252</v>
      </c>
      <c r="B228" s="59" t="s">
        <v>88</v>
      </c>
      <c r="C228" s="60">
        <v>250</v>
      </c>
      <c r="D228" s="59"/>
      <c r="E228" s="59"/>
      <c r="F228" s="59"/>
      <c r="G228" s="109">
        <f t="shared" si="25"/>
        <v>250</v>
      </c>
      <c r="H228" s="108"/>
      <c r="I228" s="113" t="s">
        <v>253</v>
      </c>
    </row>
    <row r="229" spans="1:9" ht="25.5" customHeight="1">
      <c r="A229" s="58" t="s">
        <v>254</v>
      </c>
      <c r="B229" s="59">
        <v>31</v>
      </c>
      <c r="C229" s="60"/>
      <c r="D229" s="59"/>
      <c r="E229" s="59"/>
      <c r="F229" s="59"/>
      <c r="G229" s="109"/>
      <c r="H229" s="108"/>
      <c r="I229" s="114"/>
    </row>
    <row r="230" spans="1:9" ht="25.5" customHeight="1">
      <c r="A230" s="58" t="s">
        <v>255</v>
      </c>
      <c r="B230" s="59"/>
      <c r="C230" s="60">
        <v>30</v>
      </c>
      <c r="D230" s="59"/>
      <c r="E230" s="59"/>
      <c r="F230" s="59"/>
      <c r="G230" s="109">
        <f aca="true" t="shared" si="29" ref="G230:G261">C230+D230+E230+F230</f>
        <v>30</v>
      </c>
      <c r="H230" s="108"/>
      <c r="I230" s="113"/>
    </row>
    <row r="231" spans="1:9" ht="25.5" customHeight="1">
      <c r="A231" s="58" t="s">
        <v>256</v>
      </c>
      <c r="B231" s="59"/>
      <c r="C231" s="60">
        <v>30</v>
      </c>
      <c r="D231" s="59"/>
      <c r="E231" s="59"/>
      <c r="F231" s="59"/>
      <c r="G231" s="109">
        <f t="shared" si="29"/>
        <v>30</v>
      </c>
      <c r="H231" s="108"/>
      <c r="I231" s="113"/>
    </row>
    <row r="232" spans="1:9" ht="25.5" customHeight="1">
      <c r="A232" s="58" t="s">
        <v>257</v>
      </c>
      <c r="B232" s="59">
        <v>1512</v>
      </c>
      <c r="C232" s="60">
        <v>1676</v>
      </c>
      <c r="D232" s="59"/>
      <c r="E232" s="59"/>
      <c r="F232" s="59"/>
      <c r="G232" s="109">
        <f t="shared" si="29"/>
        <v>1676</v>
      </c>
      <c r="H232" s="108">
        <f aca="true" t="shared" si="30" ref="H232:H242">G232/B232*100</f>
        <v>110.84656084656083</v>
      </c>
      <c r="I232" s="113"/>
    </row>
    <row r="233" spans="1:9" ht="25.5" customHeight="1">
      <c r="A233" s="58" t="s">
        <v>258</v>
      </c>
      <c r="B233" s="59">
        <v>690</v>
      </c>
      <c r="C233" s="60">
        <v>768</v>
      </c>
      <c r="D233" s="59"/>
      <c r="E233" s="59"/>
      <c r="F233" s="59"/>
      <c r="G233" s="109">
        <f t="shared" si="29"/>
        <v>768</v>
      </c>
      <c r="H233" s="108">
        <f t="shared" si="30"/>
        <v>111.30434782608695</v>
      </c>
      <c r="I233" s="113"/>
    </row>
    <row r="234" spans="1:9" ht="25.5" customHeight="1">
      <c r="A234" s="58" t="s">
        <v>259</v>
      </c>
      <c r="B234" s="59">
        <v>822</v>
      </c>
      <c r="C234" s="60">
        <v>908</v>
      </c>
      <c r="D234" s="59"/>
      <c r="E234" s="59"/>
      <c r="F234" s="59"/>
      <c r="G234" s="109">
        <f t="shared" si="29"/>
        <v>908</v>
      </c>
      <c r="H234" s="108">
        <f t="shared" si="30"/>
        <v>110.46228710462287</v>
      </c>
      <c r="I234" s="114"/>
    </row>
    <row r="235" spans="1:9" ht="25.5" customHeight="1">
      <c r="A235" s="58" t="s">
        <v>260</v>
      </c>
      <c r="B235" s="59">
        <v>175</v>
      </c>
      <c r="C235" s="60">
        <v>172</v>
      </c>
      <c r="D235" s="59"/>
      <c r="E235" s="59"/>
      <c r="F235" s="59"/>
      <c r="G235" s="109">
        <f t="shared" si="29"/>
        <v>172</v>
      </c>
      <c r="H235" s="108">
        <f t="shared" si="30"/>
        <v>98.28571428571429</v>
      </c>
      <c r="I235" s="113"/>
    </row>
    <row r="236" spans="1:9" ht="25.5" customHeight="1">
      <c r="A236" s="58" t="s">
        <v>261</v>
      </c>
      <c r="B236" s="59">
        <v>175</v>
      </c>
      <c r="C236" s="60">
        <v>172</v>
      </c>
      <c r="D236" s="59"/>
      <c r="E236" s="59"/>
      <c r="F236" s="59"/>
      <c r="G236" s="109">
        <f t="shared" si="29"/>
        <v>172</v>
      </c>
      <c r="H236" s="108">
        <f t="shared" si="30"/>
        <v>98.28571428571429</v>
      </c>
      <c r="I236" s="113"/>
    </row>
    <row r="237" spans="1:9" ht="25.5" customHeight="1">
      <c r="A237" s="58" t="s">
        <v>262</v>
      </c>
      <c r="B237" s="59">
        <v>3192</v>
      </c>
      <c r="C237" s="60">
        <v>3189</v>
      </c>
      <c r="D237" s="59"/>
      <c r="E237" s="59"/>
      <c r="F237" s="59"/>
      <c r="G237" s="109">
        <f t="shared" si="29"/>
        <v>3189</v>
      </c>
      <c r="H237" s="108">
        <f t="shared" si="30"/>
        <v>99.90601503759399</v>
      </c>
      <c r="I237" s="113"/>
    </row>
    <row r="238" spans="1:9" ht="25.5" customHeight="1">
      <c r="A238" s="58" t="s">
        <v>263</v>
      </c>
      <c r="B238" s="59">
        <v>3192</v>
      </c>
      <c r="C238" s="60">
        <v>3189</v>
      </c>
      <c r="D238" s="59"/>
      <c r="E238" s="59"/>
      <c r="F238" s="59"/>
      <c r="G238" s="109">
        <f t="shared" si="29"/>
        <v>3189</v>
      </c>
      <c r="H238" s="108">
        <f t="shared" si="30"/>
        <v>99.90601503759399</v>
      </c>
      <c r="I238" s="113"/>
    </row>
    <row r="239" spans="1:9" ht="25.5" customHeight="1">
      <c r="A239" s="58" t="s">
        <v>264</v>
      </c>
      <c r="B239" s="59">
        <v>75</v>
      </c>
      <c r="C239" s="60">
        <v>517</v>
      </c>
      <c r="D239" s="59"/>
      <c r="E239" s="59"/>
      <c r="F239" s="59"/>
      <c r="G239" s="109">
        <f t="shared" si="29"/>
        <v>517</v>
      </c>
      <c r="H239" s="108">
        <f t="shared" si="30"/>
        <v>689.3333333333334</v>
      </c>
      <c r="I239" s="113"/>
    </row>
    <row r="240" spans="1:9" ht="25.5" customHeight="1">
      <c r="A240" s="58" t="s">
        <v>265</v>
      </c>
      <c r="B240" s="59">
        <v>75</v>
      </c>
      <c r="C240" s="60">
        <v>517</v>
      </c>
      <c r="D240" s="59"/>
      <c r="E240" s="59"/>
      <c r="F240" s="59"/>
      <c r="G240" s="109">
        <f t="shared" si="29"/>
        <v>517</v>
      </c>
      <c r="H240" s="108">
        <f t="shared" si="30"/>
        <v>689.3333333333334</v>
      </c>
      <c r="I240" s="114" t="s">
        <v>266</v>
      </c>
    </row>
    <row r="241" spans="1:9" ht="25.5" customHeight="1">
      <c r="A241" s="58" t="s">
        <v>267</v>
      </c>
      <c r="B241" s="59">
        <v>108</v>
      </c>
      <c r="C241" s="60">
        <v>79</v>
      </c>
      <c r="D241" s="59"/>
      <c r="E241" s="59"/>
      <c r="F241" s="59"/>
      <c r="G241" s="109">
        <f t="shared" si="29"/>
        <v>79</v>
      </c>
      <c r="H241" s="108">
        <f t="shared" si="30"/>
        <v>73.14814814814815</v>
      </c>
      <c r="I241" s="113"/>
    </row>
    <row r="242" spans="1:9" ht="25.5" customHeight="1">
      <c r="A242" s="58" t="s">
        <v>268</v>
      </c>
      <c r="B242" s="59">
        <v>108</v>
      </c>
      <c r="C242" s="60">
        <v>79</v>
      </c>
      <c r="D242" s="59"/>
      <c r="E242" s="59"/>
      <c r="F242" s="59"/>
      <c r="G242" s="109">
        <f t="shared" si="29"/>
        <v>79</v>
      </c>
      <c r="H242" s="108">
        <f t="shared" si="30"/>
        <v>73.14814814814815</v>
      </c>
      <c r="I242" s="113"/>
    </row>
    <row r="243" spans="1:9" ht="25.5" customHeight="1">
      <c r="A243" s="58" t="s">
        <v>269</v>
      </c>
      <c r="B243" s="59"/>
      <c r="C243" s="60">
        <v>442</v>
      </c>
      <c r="D243" s="59"/>
      <c r="E243" s="59"/>
      <c r="F243" s="59"/>
      <c r="G243" s="109">
        <f t="shared" si="29"/>
        <v>442</v>
      </c>
      <c r="H243" s="108"/>
      <c r="I243" s="113"/>
    </row>
    <row r="244" spans="1:9" ht="25.5" customHeight="1">
      <c r="A244" s="58" t="s">
        <v>45</v>
      </c>
      <c r="B244" s="59"/>
      <c r="C244" s="60">
        <v>83</v>
      </c>
      <c r="D244" s="59"/>
      <c r="E244" s="59"/>
      <c r="F244" s="59"/>
      <c r="G244" s="109">
        <f t="shared" si="29"/>
        <v>83</v>
      </c>
      <c r="H244" s="108"/>
      <c r="I244" s="113"/>
    </row>
    <row r="245" spans="1:9" ht="25.5" customHeight="1">
      <c r="A245" s="58" t="s">
        <v>53</v>
      </c>
      <c r="B245" s="59" t="s">
        <v>88</v>
      </c>
      <c r="C245" s="60">
        <v>359</v>
      </c>
      <c r="D245" s="59"/>
      <c r="E245" s="59"/>
      <c r="F245" s="59"/>
      <c r="G245" s="109">
        <f t="shared" si="29"/>
        <v>359</v>
      </c>
      <c r="H245" s="108"/>
      <c r="I245" s="113"/>
    </row>
    <row r="246" spans="1:9" ht="25.5" customHeight="1">
      <c r="A246" s="58" t="s">
        <v>270</v>
      </c>
      <c r="B246" s="59">
        <v>518</v>
      </c>
      <c r="C246" s="60">
        <v>475</v>
      </c>
      <c r="D246" s="59"/>
      <c r="E246" s="59"/>
      <c r="F246" s="59"/>
      <c r="G246" s="109">
        <f t="shared" si="29"/>
        <v>475</v>
      </c>
      <c r="H246" s="108">
        <f aca="true" t="shared" si="31" ref="H246:H255">G246/B246*100</f>
        <v>91.6988416988417</v>
      </c>
      <c r="I246" s="113"/>
    </row>
    <row r="247" spans="1:9" ht="25.5" customHeight="1">
      <c r="A247" s="58" t="s">
        <v>271</v>
      </c>
      <c r="B247" s="59">
        <v>518</v>
      </c>
      <c r="C247" s="60">
        <v>475</v>
      </c>
      <c r="D247" s="59"/>
      <c r="E247" s="59"/>
      <c r="F247" s="59"/>
      <c r="G247" s="109">
        <f t="shared" si="29"/>
        <v>475</v>
      </c>
      <c r="H247" s="108">
        <f t="shared" si="31"/>
        <v>91.6988416988417</v>
      </c>
      <c r="I247" s="113"/>
    </row>
    <row r="248" spans="1:9" ht="25.5" customHeight="1">
      <c r="A248" s="58" t="s">
        <v>272</v>
      </c>
      <c r="B248" s="59">
        <v>2859</v>
      </c>
      <c r="C248" s="60">
        <v>9189</v>
      </c>
      <c r="D248" s="59">
        <v>6080</v>
      </c>
      <c r="E248" s="59">
        <v>1065</v>
      </c>
      <c r="F248" s="59"/>
      <c r="G248" s="109">
        <f t="shared" si="29"/>
        <v>16334</v>
      </c>
      <c r="H248" s="108">
        <f t="shared" si="31"/>
        <v>571.3186428821266</v>
      </c>
      <c r="I248" s="113"/>
    </row>
    <row r="249" spans="1:9" ht="25.5" customHeight="1">
      <c r="A249" s="58" t="s">
        <v>273</v>
      </c>
      <c r="B249" s="59">
        <v>161</v>
      </c>
      <c r="C249" s="60">
        <v>141</v>
      </c>
      <c r="D249" s="59"/>
      <c r="E249" s="59"/>
      <c r="F249" s="59"/>
      <c r="G249" s="109">
        <f t="shared" si="29"/>
        <v>141</v>
      </c>
      <c r="H249" s="108">
        <f t="shared" si="31"/>
        <v>87.5776397515528</v>
      </c>
      <c r="I249" s="113"/>
    </row>
    <row r="250" spans="1:9" ht="25.5" customHeight="1">
      <c r="A250" s="58" t="s">
        <v>45</v>
      </c>
      <c r="B250" s="59">
        <v>161</v>
      </c>
      <c r="C250" s="60">
        <v>141</v>
      </c>
      <c r="D250" s="59"/>
      <c r="E250" s="59"/>
      <c r="F250" s="59"/>
      <c r="G250" s="109">
        <f t="shared" si="29"/>
        <v>141</v>
      </c>
      <c r="H250" s="108">
        <f t="shared" si="31"/>
        <v>87.5776397515528</v>
      </c>
      <c r="I250" s="113"/>
    </row>
    <row r="251" spans="1:9" ht="25.5" customHeight="1">
      <c r="A251" s="58" t="s">
        <v>274</v>
      </c>
      <c r="B251" s="59">
        <v>792</v>
      </c>
      <c r="C251" s="60">
        <v>778</v>
      </c>
      <c r="D251" s="59"/>
      <c r="E251" s="59"/>
      <c r="F251" s="59"/>
      <c r="G251" s="109">
        <f t="shared" si="29"/>
        <v>778</v>
      </c>
      <c r="H251" s="108">
        <f t="shared" si="31"/>
        <v>98.23232323232324</v>
      </c>
      <c r="I251" s="113"/>
    </row>
    <row r="252" spans="1:9" ht="25.5" customHeight="1">
      <c r="A252" s="58" t="s">
        <v>275</v>
      </c>
      <c r="B252" s="59">
        <v>792</v>
      </c>
      <c r="C252" s="60">
        <v>778</v>
      </c>
      <c r="D252" s="59"/>
      <c r="E252" s="59"/>
      <c r="F252" s="59"/>
      <c r="G252" s="109">
        <f t="shared" si="29"/>
        <v>778</v>
      </c>
      <c r="H252" s="108">
        <f t="shared" si="31"/>
        <v>98.23232323232324</v>
      </c>
      <c r="I252" s="113"/>
    </row>
    <row r="253" spans="1:9" ht="27.75" customHeight="1">
      <c r="A253" s="58" t="s">
        <v>276</v>
      </c>
      <c r="B253" s="59">
        <v>1806</v>
      </c>
      <c r="C253" s="60">
        <v>7251</v>
      </c>
      <c r="D253" s="59">
        <v>5849</v>
      </c>
      <c r="E253" s="59">
        <v>1065</v>
      </c>
      <c r="F253" s="59"/>
      <c r="G253" s="109">
        <f t="shared" si="29"/>
        <v>14165</v>
      </c>
      <c r="H253" s="108">
        <f t="shared" si="31"/>
        <v>784.3300110741972</v>
      </c>
      <c r="I253" s="113"/>
    </row>
    <row r="254" spans="1:9" ht="36.75" customHeight="1">
      <c r="A254" s="58" t="s">
        <v>277</v>
      </c>
      <c r="B254" s="59">
        <v>1023</v>
      </c>
      <c r="C254" s="60">
        <v>3584</v>
      </c>
      <c r="D254" s="59">
        <v>4849</v>
      </c>
      <c r="E254" s="59">
        <v>13</v>
      </c>
      <c r="F254" s="59"/>
      <c r="G254" s="109">
        <f t="shared" si="29"/>
        <v>8446</v>
      </c>
      <c r="H254" s="108">
        <f t="shared" si="31"/>
        <v>825.6109481915934</v>
      </c>
      <c r="I254" s="117" t="s">
        <v>278</v>
      </c>
    </row>
    <row r="255" spans="1:9" ht="27.75" customHeight="1">
      <c r="A255" s="58" t="s">
        <v>279</v>
      </c>
      <c r="B255" s="59">
        <v>783</v>
      </c>
      <c r="C255" s="60">
        <v>3667</v>
      </c>
      <c r="D255" s="59">
        <v>1000</v>
      </c>
      <c r="E255" s="59">
        <v>1052</v>
      </c>
      <c r="F255" s="59"/>
      <c r="G255" s="109">
        <f t="shared" si="29"/>
        <v>5719</v>
      </c>
      <c r="H255" s="108">
        <f t="shared" si="31"/>
        <v>730.3959131545338</v>
      </c>
      <c r="I255" s="114" t="s">
        <v>280</v>
      </c>
    </row>
    <row r="256" spans="1:9" ht="27.75" customHeight="1">
      <c r="A256" s="58" t="s">
        <v>281</v>
      </c>
      <c r="B256" s="59"/>
      <c r="C256" s="60">
        <v>200</v>
      </c>
      <c r="D256" s="59"/>
      <c r="E256" s="59"/>
      <c r="F256" s="59"/>
      <c r="G256" s="109">
        <f t="shared" si="29"/>
        <v>200</v>
      </c>
      <c r="H256" s="108"/>
      <c r="I256" s="113"/>
    </row>
    <row r="257" spans="1:9" ht="27.75" customHeight="1">
      <c r="A257" s="58" t="s">
        <v>282</v>
      </c>
      <c r="B257" s="59" t="s">
        <v>88</v>
      </c>
      <c r="C257" s="60">
        <v>200</v>
      </c>
      <c r="D257" s="59"/>
      <c r="E257" s="59"/>
      <c r="F257" s="59"/>
      <c r="G257" s="109">
        <f t="shared" si="29"/>
        <v>200</v>
      </c>
      <c r="H257" s="108"/>
      <c r="I257" s="113"/>
    </row>
    <row r="258" spans="1:9" ht="27.75" customHeight="1">
      <c r="A258" s="58" t="s">
        <v>283</v>
      </c>
      <c r="B258" s="59">
        <v>79</v>
      </c>
      <c r="C258" s="60">
        <v>56</v>
      </c>
      <c r="D258" s="59"/>
      <c r="E258" s="59"/>
      <c r="F258" s="59"/>
      <c r="G258" s="109">
        <f t="shared" si="29"/>
        <v>56</v>
      </c>
      <c r="H258" s="108">
        <f>G258/B258*100</f>
        <v>70.88607594936708</v>
      </c>
      <c r="I258" s="113"/>
    </row>
    <row r="259" spans="1:9" ht="27.75" customHeight="1">
      <c r="A259" s="58" t="s">
        <v>284</v>
      </c>
      <c r="B259" s="59">
        <v>79</v>
      </c>
      <c r="C259" s="60">
        <v>56</v>
      </c>
      <c r="D259" s="59"/>
      <c r="E259" s="59"/>
      <c r="F259" s="59"/>
      <c r="G259" s="109">
        <f t="shared" si="29"/>
        <v>56</v>
      </c>
      <c r="H259" s="108">
        <f>G259/B259*100</f>
        <v>70.88607594936708</v>
      </c>
      <c r="I259" s="113"/>
    </row>
    <row r="260" spans="1:9" ht="27.75" customHeight="1">
      <c r="A260" s="58" t="s">
        <v>285</v>
      </c>
      <c r="B260" s="59">
        <v>21</v>
      </c>
      <c r="C260" s="60">
        <v>9</v>
      </c>
      <c r="D260" s="59"/>
      <c r="E260" s="59"/>
      <c r="F260" s="59"/>
      <c r="G260" s="109">
        <f t="shared" si="29"/>
        <v>9</v>
      </c>
      <c r="H260" s="108">
        <f>G260/B260*100</f>
        <v>42.857142857142854</v>
      </c>
      <c r="I260" s="113"/>
    </row>
    <row r="261" spans="1:9" ht="27.75" customHeight="1">
      <c r="A261" s="58" t="s">
        <v>286</v>
      </c>
      <c r="B261" s="59">
        <v>9</v>
      </c>
      <c r="C261" s="60">
        <v>9</v>
      </c>
      <c r="D261" s="59"/>
      <c r="E261" s="59"/>
      <c r="F261" s="59"/>
      <c r="G261" s="109">
        <f t="shared" si="29"/>
        <v>9</v>
      </c>
      <c r="H261" s="108">
        <f>G261/B261*100</f>
        <v>100</v>
      </c>
      <c r="I261" s="113"/>
    </row>
    <row r="262" spans="1:9" ht="25.5" customHeight="1">
      <c r="A262" s="58" t="s">
        <v>287</v>
      </c>
      <c r="B262" s="59">
        <v>12</v>
      </c>
      <c r="C262" s="60"/>
      <c r="D262" s="59"/>
      <c r="E262" s="59"/>
      <c r="F262" s="59"/>
      <c r="G262" s="109"/>
      <c r="H262" s="108"/>
      <c r="I262" s="113"/>
    </row>
    <row r="263" spans="1:9" ht="25.5" customHeight="1">
      <c r="A263" s="58" t="s">
        <v>288</v>
      </c>
      <c r="B263" s="59"/>
      <c r="C263" s="60">
        <v>560</v>
      </c>
      <c r="D263" s="59"/>
      <c r="E263" s="59"/>
      <c r="F263" s="59"/>
      <c r="G263" s="109">
        <f aca="true" t="shared" si="32" ref="G263:G285">C263+D263+E263+F263</f>
        <v>560</v>
      </c>
      <c r="H263" s="108"/>
      <c r="I263" s="118" t="s">
        <v>289</v>
      </c>
    </row>
    <row r="264" spans="1:9" ht="25.5" customHeight="1">
      <c r="A264" s="58" t="s">
        <v>290</v>
      </c>
      <c r="B264" s="59"/>
      <c r="C264" s="60">
        <v>194</v>
      </c>
      <c r="D264" s="59"/>
      <c r="E264" s="59"/>
      <c r="F264" s="59"/>
      <c r="G264" s="109">
        <f t="shared" si="32"/>
        <v>194</v>
      </c>
      <c r="H264" s="108"/>
      <c r="I264" s="113" t="s">
        <v>230</v>
      </c>
    </row>
    <row r="265" spans="1:9" ht="25.5" customHeight="1">
      <c r="A265" s="58" t="s">
        <v>45</v>
      </c>
      <c r="B265" s="59"/>
      <c r="C265" s="60">
        <v>90</v>
      </c>
      <c r="D265" s="59"/>
      <c r="E265" s="59"/>
      <c r="F265" s="59"/>
      <c r="G265" s="109">
        <f t="shared" si="32"/>
        <v>90</v>
      </c>
      <c r="H265" s="108"/>
      <c r="I265" s="113"/>
    </row>
    <row r="266" spans="1:9" ht="25.5" customHeight="1">
      <c r="A266" s="58" t="s">
        <v>53</v>
      </c>
      <c r="B266" s="59" t="s">
        <v>88</v>
      </c>
      <c r="C266" s="60">
        <v>104</v>
      </c>
      <c r="D266" s="59"/>
      <c r="E266" s="59"/>
      <c r="F266" s="59"/>
      <c r="G266" s="109">
        <f t="shared" si="32"/>
        <v>104</v>
      </c>
      <c r="H266" s="108"/>
      <c r="I266" s="113"/>
    </row>
    <row r="267" spans="1:9" ht="25.5" customHeight="1">
      <c r="A267" s="58" t="s">
        <v>291</v>
      </c>
      <c r="B267" s="59"/>
      <c r="C267" s="60"/>
      <c r="D267" s="59">
        <v>231</v>
      </c>
      <c r="E267" s="59"/>
      <c r="F267" s="59"/>
      <c r="G267" s="109">
        <f t="shared" si="32"/>
        <v>231</v>
      </c>
      <c r="H267" s="108"/>
      <c r="I267" s="113"/>
    </row>
    <row r="268" spans="1:9" ht="25.5" customHeight="1">
      <c r="A268" s="58" t="s">
        <v>292</v>
      </c>
      <c r="B268" s="59">
        <v>10303</v>
      </c>
      <c r="C268" s="60">
        <f>C269+C276+C277+C279</f>
        <v>9810</v>
      </c>
      <c r="D268" s="59">
        <v>1106</v>
      </c>
      <c r="E268" s="59"/>
      <c r="F268" s="59">
        <v>5500</v>
      </c>
      <c r="G268" s="109">
        <f t="shared" si="32"/>
        <v>16416</v>
      </c>
      <c r="H268" s="108">
        <f>G268/B268*100</f>
        <v>159.33223333009803</v>
      </c>
      <c r="I268" s="113"/>
    </row>
    <row r="269" spans="1:9" ht="25.5" customHeight="1">
      <c r="A269" s="58" t="s">
        <v>293</v>
      </c>
      <c r="B269" s="59">
        <v>2335</v>
      </c>
      <c r="C269" s="60">
        <f>SUM(C270:C275)</f>
        <v>2728</v>
      </c>
      <c r="D269" s="59">
        <v>1106</v>
      </c>
      <c r="E269" s="59"/>
      <c r="F269" s="59"/>
      <c r="G269" s="109">
        <f t="shared" si="32"/>
        <v>3834</v>
      </c>
      <c r="H269" s="108">
        <f>G269/B269*100</f>
        <v>164.19700214132763</v>
      </c>
      <c r="I269" s="113"/>
    </row>
    <row r="270" spans="1:9" ht="25.5" customHeight="1">
      <c r="A270" s="58" t="s">
        <v>45</v>
      </c>
      <c r="B270" s="59">
        <v>162</v>
      </c>
      <c r="C270" s="60">
        <v>160</v>
      </c>
      <c r="D270" s="59"/>
      <c r="E270" s="59"/>
      <c r="F270" s="59"/>
      <c r="G270" s="109">
        <f t="shared" si="32"/>
        <v>160</v>
      </c>
      <c r="H270" s="108">
        <f>G270/B270*100</f>
        <v>98.76543209876543</v>
      </c>
      <c r="I270" s="113"/>
    </row>
    <row r="271" spans="1:9" ht="25.5" customHeight="1">
      <c r="A271" s="58" t="s">
        <v>50</v>
      </c>
      <c r="B271" s="59" t="s">
        <v>88</v>
      </c>
      <c r="C271" s="60"/>
      <c r="D271" s="59">
        <v>1106</v>
      </c>
      <c r="E271" s="59"/>
      <c r="F271" s="59"/>
      <c r="G271" s="109">
        <f t="shared" si="32"/>
        <v>1106</v>
      </c>
      <c r="H271" s="108"/>
      <c r="I271" s="113"/>
    </row>
    <row r="272" spans="1:9" ht="27.75" customHeight="1">
      <c r="A272" s="58" t="s">
        <v>294</v>
      </c>
      <c r="B272" s="59">
        <v>1062</v>
      </c>
      <c r="C272" s="60">
        <v>965</v>
      </c>
      <c r="D272" s="59"/>
      <c r="E272" s="59"/>
      <c r="F272" s="59"/>
      <c r="G272" s="109">
        <f t="shared" si="32"/>
        <v>965</v>
      </c>
      <c r="H272" s="108">
        <f aca="true" t="shared" si="33" ref="H272:H285">G272/B272*100</f>
        <v>90.8662900188324</v>
      </c>
      <c r="I272" s="113"/>
    </row>
    <row r="273" spans="1:9" ht="27.75" customHeight="1">
      <c r="A273" s="58" t="s">
        <v>295</v>
      </c>
      <c r="B273" s="59">
        <v>287</v>
      </c>
      <c r="C273" s="60">
        <v>281</v>
      </c>
      <c r="D273" s="59"/>
      <c r="E273" s="59"/>
      <c r="F273" s="59"/>
      <c r="G273" s="109">
        <f t="shared" si="32"/>
        <v>281</v>
      </c>
      <c r="H273" s="108">
        <f t="shared" si="33"/>
        <v>97.90940766550523</v>
      </c>
      <c r="I273" s="113"/>
    </row>
    <row r="274" spans="1:9" ht="27.75" customHeight="1">
      <c r="A274" s="58" t="s">
        <v>296</v>
      </c>
      <c r="B274" s="59">
        <v>326</v>
      </c>
      <c r="C274" s="60">
        <v>320</v>
      </c>
      <c r="D274" s="59"/>
      <c r="E274" s="59"/>
      <c r="F274" s="59"/>
      <c r="G274" s="109">
        <f t="shared" si="32"/>
        <v>320</v>
      </c>
      <c r="H274" s="108">
        <f t="shared" si="33"/>
        <v>98.15950920245399</v>
      </c>
      <c r="I274" s="113"/>
    </row>
    <row r="275" spans="1:9" ht="42.75" customHeight="1">
      <c r="A275" s="58" t="s">
        <v>297</v>
      </c>
      <c r="B275" s="59">
        <v>498</v>
      </c>
      <c r="C275" s="60">
        <v>1002</v>
      </c>
      <c r="D275" s="59"/>
      <c r="E275" s="59"/>
      <c r="F275" s="59"/>
      <c r="G275" s="109">
        <f t="shared" si="32"/>
        <v>1002</v>
      </c>
      <c r="H275" s="108">
        <f t="shared" si="33"/>
        <v>201.20481927710844</v>
      </c>
      <c r="I275" s="114" t="s">
        <v>298</v>
      </c>
    </row>
    <row r="276" spans="1:9" ht="25.5" customHeight="1">
      <c r="A276" s="58" t="s">
        <v>299</v>
      </c>
      <c r="B276" s="59">
        <v>372</v>
      </c>
      <c r="C276" s="60">
        <v>284</v>
      </c>
      <c r="D276" s="59"/>
      <c r="E276" s="59"/>
      <c r="F276" s="59"/>
      <c r="G276" s="109">
        <f t="shared" si="32"/>
        <v>284</v>
      </c>
      <c r="H276" s="108">
        <f t="shared" si="33"/>
        <v>76.34408602150538</v>
      </c>
      <c r="I276" s="113"/>
    </row>
    <row r="277" spans="1:9" ht="25.5" customHeight="1">
      <c r="A277" s="58" t="s">
        <v>300</v>
      </c>
      <c r="B277" s="59">
        <v>3512</v>
      </c>
      <c r="C277" s="60">
        <v>3168</v>
      </c>
      <c r="D277" s="59"/>
      <c r="E277" s="59"/>
      <c r="F277" s="59"/>
      <c r="G277" s="109">
        <f t="shared" si="32"/>
        <v>3168</v>
      </c>
      <c r="H277" s="108">
        <f t="shared" si="33"/>
        <v>90.20501138952164</v>
      </c>
      <c r="I277" s="113"/>
    </row>
    <row r="278" spans="1:9" ht="25.5" customHeight="1">
      <c r="A278" s="58" t="s">
        <v>301</v>
      </c>
      <c r="B278" s="59">
        <v>3512</v>
      </c>
      <c r="C278" s="60">
        <v>3168</v>
      </c>
      <c r="D278" s="59"/>
      <c r="E278" s="59"/>
      <c r="F278" s="59"/>
      <c r="G278" s="109">
        <f t="shared" si="32"/>
        <v>3168</v>
      </c>
      <c r="H278" s="108">
        <f t="shared" si="33"/>
        <v>90.20501138952164</v>
      </c>
      <c r="I278" s="113"/>
    </row>
    <row r="279" spans="1:9" ht="42.75" customHeight="1">
      <c r="A279" s="58" t="s">
        <v>302</v>
      </c>
      <c r="B279" s="59">
        <v>4084</v>
      </c>
      <c r="C279" s="60">
        <v>3630</v>
      </c>
      <c r="D279" s="59"/>
      <c r="E279" s="59"/>
      <c r="F279" s="59">
        <v>5500</v>
      </c>
      <c r="G279" s="109">
        <f t="shared" si="32"/>
        <v>9130</v>
      </c>
      <c r="H279" s="108">
        <f t="shared" si="33"/>
        <v>223.55533790401566</v>
      </c>
      <c r="I279" s="114" t="s">
        <v>303</v>
      </c>
    </row>
    <row r="280" spans="1:9" ht="27.75" customHeight="1">
      <c r="A280" s="58" t="s">
        <v>304</v>
      </c>
      <c r="B280" s="59">
        <v>19580</v>
      </c>
      <c r="C280" s="60">
        <v>32823</v>
      </c>
      <c r="D280" s="59">
        <v>1923</v>
      </c>
      <c r="E280" s="59">
        <v>111</v>
      </c>
      <c r="F280" s="59"/>
      <c r="G280" s="109">
        <f t="shared" si="32"/>
        <v>34857</v>
      </c>
      <c r="H280" s="108">
        <f t="shared" si="33"/>
        <v>178.02349336057202</v>
      </c>
      <c r="I280" s="113"/>
    </row>
    <row r="281" spans="1:9" ht="27.75" customHeight="1">
      <c r="A281" s="58" t="s">
        <v>305</v>
      </c>
      <c r="B281" s="59">
        <v>9105</v>
      </c>
      <c r="C281" s="60">
        <v>16391</v>
      </c>
      <c r="D281" s="59"/>
      <c r="E281" s="59">
        <v>110</v>
      </c>
      <c r="F281" s="59"/>
      <c r="G281" s="109">
        <f t="shared" si="32"/>
        <v>16501</v>
      </c>
      <c r="H281" s="108">
        <f t="shared" si="33"/>
        <v>181.2300933552993</v>
      </c>
      <c r="I281" s="113"/>
    </row>
    <row r="282" spans="1:9" ht="27.75" customHeight="1">
      <c r="A282" s="58" t="s">
        <v>45</v>
      </c>
      <c r="B282" s="59">
        <v>453</v>
      </c>
      <c r="C282" s="60">
        <v>431</v>
      </c>
      <c r="D282" s="59"/>
      <c r="E282" s="59"/>
      <c r="F282" s="59"/>
      <c r="G282" s="109">
        <f t="shared" si="32"/>
        <v>431</v>
      </c>
      <c r="H282" s="108">
        <f t="shared" si="33"/>
        <v>95.14348785871964</v>
      </c>
      <c r="I282" s="113"/>
    </row>
    <row r="283" spans="1:9" ht="27.75" customHeight="1">
      <c r="A283" s="58" t="s">
        <v>53</v>
      </c>
      <c r="B283" s="59">
        <v>4182</v>
      </c>
      <c r="C283" s="60">
        <v>4867</v>
      </c>
      <c r="D283" s="59"/>
      <c r="E283" s="59"/>
      <c r="F283" s="59"/>
      <c r="G283" s="109">
        <f t="shared" si="32"/>
        <v>4867</v>
      </c>
      <c r="H283" s="108">
        <f t="shared" si="33"/>
        <v>116.37972262075562</v>
      </c>
      <c r="I283" s="113"/>
    </row>
    <row r="284" spans="1:9" ht="27.75" customHeight="1">
      <c r="A284" s="58" t="s">
        <v>306</v>
      </c>
      <c r="B284" s="59">
        <v>10</v>
      </c>
      <c r="C284" s="60">
        <v>88</v>
      </c>
      <c r="D284" s="59"/>
      <c r="E284" s="59"/>
      <c r="F284" s="59"/>
      <c r="G284" s="109">
        <f t="shared" si="32"/>
        <v>88</v>
      </c>
      <c r="H284" s="108">
        <f t="shared" si="33"/>
        <v>880.0000000000001</v>
      </c>
      <c r="I284" s="114" t="s">
        <v>307</v>
      </c>
    </row>
    <row r="285" spans="1:9" ht="25.5" customHeight="1">
      <c r="A285" s="58" t="s">
        <v>308</v>
      </c>
      <c r="B285" s="59">
        <v>1573</v>
      </c>
      <c r="C285" s="60">
        <v>2000</v>
      </c>
      <c r="D285" s="59"/>
      <c r="E285" s="59">
        <v>110</v>
      </c>
      <c r="F285" s="59"/>
      <c r="G285" s="109">
        <f t="shared" si="32"/>
        <v>2110</v>
      </c>
      <c r="H285" s="108">
        <f t="shared" si="33"/>
        <v>134.1385886840432</v>
      </c>
      <c r="I285" s="113"/>
    </row>
    <row r="286" spans="1:9" ht="25.5" customHeight="1">
      <c r="A286" s="58" t="s">
        <v>309</v>
      </c>
      <c r="B286" s="59">
        <v>1015</v>
      </c>
      <c r="C286" s="60"/>
      <c r="D286" s="59"/>
      <c r="E286" s="59"/>
      <c r="F286" s="59"/>
      <c r="G286" s="109"/>
      <c r="H286" s="108"/>
      <c r="I286" s="113"/>
    </row>
    <row r="287" spans="1:9" ht="25.5" customHeight="1">
      <c r="A287" s="58" t="s">
        <v>310</v>
      </c>
      <c r="B287" s="59">
        <v>70</v>
      </c>
      <c r="C287" s="60">
        <v>70</v>
      </c>
      <c r="D287" s="59"/>
      <c r="E287" s="59"/>
      <c r="F287" s="59"/>
      <c r="G287" s="109">
        <f aca="true" t="shared" si="34" ref="G287:G303">C287+D287+E287+F287</f>
        <v>70</v>
      </c>
      <c r="H287" s="108">
        <f aca="true" t="shared" si="35" ref="H287:H292">G287/B287*100</f>
        <v>100</v>
      </c>
      <c r="I287" s="113"/>
    </row>
    <row r="288" spans="1:9" ht="25.5" customHeight="1">
      <c r="A288" s="58" t="s">
        <v>311</v>
      </c>
      <c r="B288" s="59">
        <v>29</v>
      </c>
      <c r="C288" s="60">
        <v>29</v>
      </c>
      <c r="D288" s="59"/>
      <c r="E288" s="59"/>
      <c r="F288" s="59"/>
      <c r="G288" s="109">
        <f t="shared" si="34"/>
        <v>29</v>
      </c>
      <c r="H288" s="108">
        <f t="shared" si="35"/>
        <v>100</v>
      </c>
      <c r="I288" s="113"/>
    </row>
    <row r="289" spans="1:9" ht="25.5" customHeight="1">
      <c r="A289" s="58" t="s">
        <v>312</v>
      </c>
      <c r="B289" s="59">
        <v>1773</v>
      </c>
      <c r="C289" s="60">
        <v>8906</v>
      </c>
      <c r="D289" s="59"/>
      <c r="E289" s="59"/>
      <c r="F289" s="59"/>
      <c r="G289" s="109">
        <f t="shared" si="34"/>
        <v>8906</v>
      </c>
      <c r="H289" s="108">
        <f t="shared" si="35"/>
        <v>502.31246474901303</v>
      </c>
      <c r="I289" s="114" t="s">
        <v>313</v>
      </c>
    </row>
    <row r="290" spans="1:9" ht="25.5" customHeight="1">
      <c r="A290" s="58" t="s">
        <v>314</v>
      </c>
      <c r="B290" s="59">
        <v>1948</v>
      </c>
      <c r="C290" s="60">
        <v>3587</v>
      </c>
      <c r="D290" s="59"/>
      <c r="E290" s="59"/>
      <c r="F290" s="59"/>
      <c r="G290" s="109">
        <f t="shared" si="34"/>
        <v>3587</v>
      </c>
      <c r="H290" s="108">
        <f t="shared" si="35"/>
        <v>184.1375770020534</v>
      </c>
      <c r="I290" s="113"/>
    </row>
    <row r="291" spans="1:9" ht="25.5" customHeight="1">
      <c r="A291" s="58" t="s">
        <v>45</v>
      </c>
      <c r="B291" s="59">
        <v>144</v>
      </c>
      <c r="C291" s="60">
        <v>118</v>
      </c>
      <c r="D291" s="59"/>
      <c r="E291" s="59"/>
      <c r="F291" s="59"/>
      <c r="G291" s="109">
        <f t="shared" si="34"/>
        <v>118</v>
      </c>
      <c r="H291" s="108">
        <f t="shared" si="35"/>
        <v>81.94444444444444</v>
      </c>
      <c r="I291" s="113"/>
    </row>
    <row r="292" spans="1:9" ht="25.5" customHeight="1">
      <c r="A292" s="58" t="s">
        <v>315</v>
      </c>
      <c r="B292" s="59">
        <v>663</v>
      </c>
      <c r="C292" s="60">
        <v>987</v>
      </c>
      <c r="D292" s="59"/>
      <c r="E292" s="59"/>
      <c r="F292" s="59"/>
      <c r="G292" s="109">
        <f t="shared" si="34"/>
        <v>987</v>
      </c>
      <c r="H292" s="108">
        <f t="shared" si="35"/>
        <v>148.86877828054298</v>
      </c>
      <c r="I292" s="114"/>
    </row>
    <row r="293" spans="1:9" ht="25.5" customHeight="1">
      <c r="A293" s="58" t="s">
        <v>316</v>
      </c>
      <c r="B293" s="59"/>
      <c r="C293" s="60">
        <v>560</v>
      </c>
      <c r="D293" s="59"/>
      <c r="E293" s="59"/>
      <c r="F293" s="59"/>
      <c r="G293" s="109">
        <f t="shared" si="34"/>
        <v>560</v>
      </c>
      <c r="H293" s="108"/>
      <c r="I293" s="114" t="s">
        <v>317</v>
      </c>
    </row>
    <row r="294" spans="1:9" ht="25.5" customHeight="1">
      <c r="A294" s="58" t="s">
        <v>318</v>
      </c>
      <c r="B294" s="59">
        <v>46</v>
      </c>
      <c r="C294" s="60">
        <v>49</v>
      </c>
      <c r="D294" s="59"/>
      <c r="E294" s="59"/>
      <c r="F294" s="59"/>
      <c r="G294" s="109">
        <f t="shared" si="34"/>
        <v>49</v>
      </c>
      <c r="H294" s="108">
        <f aca="true" t="shared" si="36" ref="H294:H299">G294/B294*100</f>
        <v>106.5217391304348</v>
      </c>
      <c r="I294" s="113"/>
    </row>
    <row r="295" spans="1:9" ht="25.5" customHeight="1">
      <c r="A295" s="58" t="s">
        <v>319</v>
      </c>
      <c r="B295" s="59">
        <v>95</v>
      </c>
      <c r="C295" s="60">
        <v>106</v>
      </c>
      <c r="D295" s="59"/>
      <c r="E295" s="59"/>
      <c r="F295" s="59"/>
      <c r="G295" s="109">
        <f t="shared" si="34"/>
        <v>106</v>
      </c>
      <c r="H295" s="108">
        <f t="shared" si="36"/>
        <v>111.57894736842104</v>
      </c>
      <c r="I295" s="113"/>
    </row>
    <row r="296" spans="1:9" ht="25.5" customHeight="1">
      <c r="A296" s="58" t="s">
        <v>320</v>
      </c>
      <c r="B296" s="59">
        <v>1000</v>
      </c>
      <c r="C296" s="60">
        <v>1767</v>
      </c>
      <c r="D296" s="59"/>
      <c r="E296" s="59"/>
      <c r="F296" s="59"/>
      <c r="G296" s="109">
        <f t="shared" si="34"/>
        <v>1767</v>
      </c>
      <c r="H296" s="108">
        <f t="shared" si="36"/>
        <v>176.7</v>
      </c>
      <c r="I296" s="114" t="s">
        <v>321</v>
      </c>
    </row>
    <row r="297" spans="1:9" ht="25.5" customHeight="1">
      <c r="A297" s="58" t="s">
        <v>322</v>
      </c>
      <c r="B297" s="59">
        <v>2615</v>
      </c>
      <c r="C297" s="60">
        <v>7296</v>
      </c>
      <c r="D297" s="59"/>
      <c r="E297" s="59"/>
      <c r="F297" s="59"/>
      <c r="G297" s="109">
        <f t="shared" si="34"/>
        <v>7296</v>
      </c>
      <c r="H297" s="108">
        <f t="shared" si="36"/>
        <v>279.0057361376673</v>
      </c>
      <c r="I297" s="113"/>
    </row>
    <row r="298" spans="1:9" ht="25.5" customHeight="1">
      <c r="A298" s="58" t="s">
        <v>45</v>
      </c>
      <c r="B298" s="59">
        <v>139</v>
      </c>
      <c r="C298" s="60">
        <v>151</v>
      </c>
      <c r="D298" s="59"/>
      <c r="E298" s="59"/>
      <c r="F298" s="59"/>
      <c r="G298" s="109">
        <f t="shared" si="34"/>
        <v>151</v>
      </c>
      <c r="H298" s="108">
        <f t="shared" si="36"/>
        <v>108.63309352517985</v>
      </c>
      <c r="I298" s="113"/>
    </row>
    <row r="299" spans="1:9" ht="25.5" customHeight="1">
      <c r="A299" s="58" t="s">
        <v>323</v>
      </c>
      <c r="B299" s="59">
        <v>1117</v>
      </c>
      <c r="C299" s="60">
        <v>709</v>
      </c>
      <c r="D299" s="59"/>
      <c r="E299" s="59"/>
      <c r="F299" s="59"/>
      <c r="G299" s="109">
        <f t="shared" si="34"/>
        <v>709</v>
      </c>
      <c r="H299" s="108">
        <f t="shared" si="36"/>
        <v>63.47358997314234</v>
      </c>
      <c r="I299" s="113"/>
    </row>
    <row r="300" spans="1:9" ht="25.5" customHeight="1">
      <c r="A300" s="58" t="s">
        <v>324</v>
      </c>
      <c r="B300" s="59" t="s">
        <v>88</v>
      </c>
      <c r="C300" s="60">
        <v>107</v>
      </c>
      <c r="D300" s="59"/>
      <c r="E300" s="59"/>
      <c r="F300" s="59"/>
      <c r="G300" s="109">
        <f t="shared" si="34"/>
        <v>107</v>
      </c>
      <c r="H300" s="108"/>
      <c r="I300" s="113"/>
    </row>
    <row r="301" spans="1:9" ht="25.5" customHeight="1">
      <c r="A301" s="58" t="s">
        <v>325</v>
      </c>
      <c r="B301" s="59" t="s">
        <v>88</v>
      </c>
      <c r="C301" s="60">
        <v>500</v>
      </c>
      <c r="D301" s="59"/>
      <c r="E301" s="59"/>
      <c r="F301" s="59"/>
      <c r="G301" s="109">
        <f t="shared" si="34"/>
        <v>500</v>
      </c>
      <c r="H301" s="108"/>
      <c r="I301" s="113"/>
    </row>
    <row r="302" spans="1:9" ht="25.5" customHeight="1">
      <c r="A302" s="58" t="s">
        <v>326</v>
      </c>
      <c r="B302" s="59">
        <v>467</v>
      </c>
      <c r="C302" s="60">
        <v>5413</v>
      </c>
      <c r="D302" s="59"/>
      <c r="E302" s="59"/>
      <c r="F302" s="59"/>
      <c r="G302" s="109">
        <f t="shared" si="34"/>
        <v>5413</v>
      </c>
      <c r="H302" s="108">
        <f aca="true" t="shared" si="37" ref="H302:H316">G302/B302*100</f>
        <v>1159.100642398287</v>
      </c>
      <c r="I302" s="114" t="s">
        <v>327</v>
      </c>
    </row>
    <row r="303" spans="1:9" ht="25.5" customHeight="1">
      <c r="A303" s="58" t="s">
        <v>328</v>
      </c>
      <c r="B303" s="59">
        <v>63</v>
      </c>
      <c r="C303" s="60">
        <v>28</v>
      </c>
      <c r="D303" s="59"/>
      <c r="E303" s="59"/>
      <c r="F303" s="59"/>
      <c r="G303" s="109">
        <f t="shared" si="34"/>
        <v>28</v>
      </c>
      <c r="H303" s="108">
        <f t="shared" si="37"/>
        <v>44.44444444444444</v>
      </c>
      <c r="I303" s="113"/>
    </row>
    <row r="304" spans="1:9" ht="25.5" customHeight="1">
      <c r="A304" s="58" t="s">
        <v>329</v>
      </c>
      <c r="B304" s="59">
        <v>620</v>
      </c>
      <c r="C304" s="60"/>
      <c r="D304" s="59"/>
      <c r="E304" s="59"/>
      <c r="F304" s="59"/>
      <c r="G304" s="109"/>
      <c r="H304" s="108"/>
      <c r="I304" s="113"/>
    </row>
    <row r="305" spans="1:9" ht="25.5" customHeight="1">
      <c r="A305" s="58" t="s">
        <v>330</v>
      </c>
      <c r="B305" s="59"/>
      <c r="C305" s="60">
        <v>270</v>
      </c>
      <c r="D305" s="59"/>
      <c r="E305" s="59"/>
      <c r="F305" s="59"/>
      <c r="G305" s="109">
        <f aca="true" t="shared" si="38" ref="G305:G316">C305+D305+E305+F305</f>
        <v>270</v>
      </c>
      <c r="H305" s="108"/>
      <c r="I305" s="113"/>
    </row>
    <row r="306" spans="1:9" ht="25.5" customHeight="1">
      <c r="A306" s="58" t="s">
        <v>331</v>
      </c>
      <c r="B306" s="59">
        <v>209</v>
      </c>
      <c r="C306" s="60">
        <v>118</v>
      </c>
      <c r="D306" s="59"/>
      <c r="E306" s="59"/>
      <c r="F306" s="59"/>
      <c r="G306" s="109">
        <f t="shared" si="38"/>
        <v>118</v>
      </c>
      <c r="H306" s="108">
        <f t="shared" si="37"/>
        <v>56.45933014354066</v>
      </c>
      <c r="I306" s="113"/>
    </row>
    <row r="307" spans="1:9" ht="25.5" customHeight="1">
      <c r="A307" s="58" t="s">
        <v>332</v>
      </c>
      <c r="B307" s="59">
        <v>808</v>
      </c>
      <c r="C307" s="60">
        <v>963</v>
      </c>
      <c r="D307" s="59"/>
      <c r="E307" s="59"/>
      <c r="F307" s="59"/>
      <c r="G307" s="109">
        <f t="shared" si="38"/>
        <v>963</v>
      </c>
      <c r="H307" s="108">
        <f t="shared" si="37"/>
        <v>119.18316831683168</v>
      </c>
      <c r="I307" s="113"/>
    </row>
    <row r="308" spans="1:9" ht="25.5" customHeight="1">
      <c r="A308" s="58" t="s">
        <v>50</v>
      </c>
      <c r="B308" s="59">
        <v>10</v>
      </c>
      <c r="C308" s="60">
        <v>9</v>
      </c>
      <c r="D308" s="59"/>
      <c r="E308" s="59"/>
      <c r="F308" s="59"/>
      <c r="G308" s="109">
        <f t="shared" si="38"/>
        <v>9</v>
      </c>
      <c r="H308" s="108">
        <f t="shared" si="37"/>
        <v>90</v>
      </c>
      <c r="I308" s="113"/>
    </row>
    <row r="309" spans="1:9" ht="25.5" customHeight="1">
      <c r="A309" s="58" t="s">
        <v>333</v>
      </c>
      <c r="B309" s="59">
        <v>305</v>
      </c>
      <c r="C309" s="60">
        <v>161</v>
      </c>
      <c r="D309" s="59"/>
      <c r="E309" s="59"/>
      <c r="F309" s="59"/>
      <c r="G309" s="109">
        <f t="shared" si="38"/>
        <v>161</v>
      </c>
      <c r="H309" s="108">
        <f t="shared" si="37"/>
        <v>52.78688524590164</v>
      </c>
      <c r="I309" s="113"/>
    </row>
    <row r="310" spans="1:9" ht="25.5" customHeight="1">
      <c r="A310" s="58" t="s">
        <v>334</v>
      </c>
      <c r="B310" s="59">
        <v>74</v>
      </c>
      <c r="C310" s="60">
        <v>84</v>
      </c>
      <c r="D310" s="59"/>
      <c r="E310" s="59"/>
      <c r="F310" s="59"/>
      <c r="G310" s="109">
        <f t="shared" si="38"/>
        <v>84</v>
      </c>
      <c r="H310" s="108">
        <f t="shared" si="37"/>
        <v>113.51351351351352</v>
      </c>
      <c r="I310" s="113"/>
    </row>
    <row r="311" spans="1:9" ht="25.5" customHeight="1">
      <c r="A311" s="58" t="s">
        <v>335</v>
      </c>
      <c r="B311" s="59">
        <v>419</v>
      </c>
      <c r="C311" s="60">
        <v>709</v>
      </c>
      <c r="D311" s="59"/>
      <c r="E311" s="59"/>
      <c r="F311" s="59"/>
      <c r="G311" s="109">
        <f t="shared" si="38"/>
        <v>709</v>
      </c>
      <c r="H311" s="108">
        <f t="shared" si="37"/>
        <v>169.21241050119332</v>
      </c>
      <c r="I311" s="114" t="s">
        <v>336</v>
      </c>
    </row>
    <row r="312" spans="1:9" ht="25.5" customHeight="1">
      <c r="A312" s="58" t="s">
        <v>337</v>
      </c>
      <c r="B312" s="59">
        <v>4195</v>
      </c>
      <c r="C312" s="60">
        <v>3186</v>
      </c>
      <c r="D312" s="59">
        <v>1774</v>
      </c>
      <c r="E312" s="59"/>
      <c r="F312" s="59"/>
      <c r="G312" s="109">
        <f t="shared" si="38"/>
        <v>4960</v>
      </c>
      <c r="H312" s="108">
        <f t="shared" si="37"/>
        <v>118.23599523241954</v>
      </c>
      <c r="I312" s="113"/>
    </row>
    <row r="313" spans="1:9" ht="25.5" customHeight="1">
      <c r="A313" s="58" t="s">
        <v>338</v>
      </c>
      <c r="B313" s="59">
        <v>1761</v>
      </c>
      <c r="C313" s="60"/>
      <c r="D313" s="59">
        <v>1774</v>
      </c>
      <c r="E313" s="59"/>
      <c r="F313" s="59"/>
      <c r="G313" s="109">
        <f t="shared" si="38"/>
        <v>1774</v>
      </c>
      <c r="H313" s="108">
        <f t="shared" si="37"/>
        <v>100.73821692220328</v>
      </c>
      <c r="I313" s="113"/>
    </row>
    <row r="314" spans="1:9" ht="25.5" customHeight="1">
      <c r="A314" s="58" t="s">
        <v>339</v>
      </c>
      <c r="B314" s="59">
        <v>2434</v>
      </c>
      <c r="C314" s="60">
        <v>3186</v>
      </c>
      <c r="D314" s="59"/>
      <c r="E314" s="59"/>
      <c r="F314" s="59"/>
      <c r="G314" s="109">
        <f t="shared" si="38"/>
        <v>3186</v>
      </c>
      <c r="H314" s="108">
        <f t="shared" si="37"/>
        <v>130.89564502875925</v>
      </c>
      <c r="I314" s="113"/>
    </row>
    <row r="315" spans="1:9" ht="25.5" customHeight="1">
      <c r="A315" s="58" t="s">
        <v>340</v>
      </c>
      <c r="B315" s="59">
        <v>909</v>
      </c>
      <c r="C315" s="60">
        <v>1400</v>
      </c>
      <c r="D315" s="59">
        <v>149</v>
      </c>
      <c r="E315" s="59">
        <v>1</v>
      </c>
      <c r="F315" s="59"/>
      <c r="G315" s="109">
        <f t="shared" si="38"/>
        <v>1550</v>
      </c>
      <c r="H315" s="108">
        <f t="shared" si="37"/>
        <v>170.5170517051705</v>
      </c>
      <c r="I315" s="113"/>
    </row>
    <row r="316" spans="1:9" ht="25.5" customHeight="1">
      <c r="A316" s="58" t="s">
        <v>341</v>
      </c>
      <c r="B316" s="59">
        <v>64</v>
      </c>
      <c r="C316" s="60"/>
      <c r="D316" s="59">
        <v>149</v>
      </c>
      <c r="E316" s="59"/>
      <c r="F316" s="59"/>
      <c r="G316" s="109">
        <f t="shared" si="38"/>
        <v>149</v>
      </c>
      <c r="H316" s="108">
        <f t="shared" si="37"/>
        <v>232.8125</v>
      </c>
      <c r="I316" s="114" t="s">
        <v>342</v>
      </c>
    </row>
    <row r="317" spans="1:9" ht="25.5" customHeight="1">
      <c r="A317" s="58" t="s">
        <v>343</v>
      </c>
      <c r="B317" s="59">
        <v>44</v>
      </c>
      <c r="C317" s="60"/>
      <c r="D317" s="59"/>
      <c r="E317" s="59"/>
      <c r="F317" s="59"/>
      <c r="G317" s="109"/>
      <c r="H317" s="108"/>
      <c r="I317" s="113"/>
    </row>
    <row r="318" spans="1:9" ht="25.5" customHeight="1">
      <c r="A318" s="58" t="s">
        <v>344</v>
      </c>
      <c r="B318" s="59">
        <v>801</v>
      </c>
      <c r="C318" s="60">
        <v>1400</v>
      </c>
      <c r="D318" s="59"/>
      <c r="E318" s="59">
        <v>1</v>
      </c>
      <c r="F318" s="59"/>
      <c r="G318" s="109">
        <f aca="true" t="shared" si="39" ref="G318:G335">C318+D318+E318+F318</f>
        <v>1401</v>
      </c>
      <c r="H318" s="108">
        <f aca="true" t="shared" si="40" ref="H318:H325">G318/B318*100</f>
        <v>174.9063670411985</v>
      </c>
      <c r="I318" s="114" t="s">
        <v>345</v>
      </c>
    </row>
    <row r="319" spans="1:9" ht="25.5" customHeight="1">
      <c r="A319" s="58" t="s">
        <v>346</v>
      </c>
      <c r="B319" s="59">
        <v>6038</v>
      </c>
      <c r="C319" s="60">
        <v>3000</v>
      </c>
      <c r="D319" s="59">
        <v>4963</v>
      </c>
      <c r="E319" s="59">
        <v>40</v>
      </c>
      <c r="F319" s="59">
        <v>3000</v>
      </c>
      <c r="G319" s="109">
        <f t="shared" si="39"/>
        <v>11003</v>
      </c>
      <c r="H319" s="108">
        <f t="shared" si="40"/>
        <v>182.22921497184498</v>
      </c>
      <c r="I319" s="113"/>
    </row>
    <row r="320" spans="1:9" ht="25.5" customHeight="1">
      <c r="A320" s="58" t="s">
        <v>347</v>
      </c>
      <c r="B320" s="59">
        <v>5317</v>
      </c>
      <c r="C320" s="60">
        <v>2540</v>
      </c>
      <c r="D320" s="59">
        <v>4963</v>
      </c>
      <c r="E320" s="59">
        <v>25</v>
      </c>
      <c r="F320" s="59">
        <v>3000</v>
      </c>
      <c r="G320" s="109">
        <f t="shared" si="39"/>
        <v>10528</v>
      </c>
      <c r="H320" s="108">
        <f t="shared" si="40"/>
        <v>198.0063945834117</v>
      </c>
      <c r="I320" s="113"/>
    </row>
    <row r="321" spans="1:9" ht="25.5" customHeight="1">
      <c r="A321" s="58" t="s">
        <v>45</v>
      </c>
      <c r="B321" s="59">
        <v>102</v>
      </c>
      <c r="C321" s="60">
        <v>100</v>
      </c>
      <c r="D321" s="59"/>
      <c r="E321" s="59"/>
      <c r="F321" s="59"/>
      <c r="G321" s="109">
        <f t="shared" si="39"/>
        <v>100</v>
      </c>
      <c r="H321" s="108">
        <f t="shared" si="40"/>
        <v>98.0392156862745</v>
      </c>
      <c r="I321" s="113"/>
    </row>
    <row r="322" spans="1:9" ht="25.5" customHeight="1">
      <c r="A322" s="58" t="s">
        <v>348</v>
      </c>
      <c r="B322" s="59">
        <v>3000</v>
      </c>
      <c r="C322" s="60"/>
      <c r="D322" s="59"/>
      <c r="E322" s="59"/>
      <c r="F322" s="59">
        <v>3000</v>
      </c>
      <c r="G322" s="109">
        <f t="shared" si="39"/>
        <v>3000</v>
      </c>
      <c r="H322" s="108">
        <f t="shared" si="40"/>
        <v>100</v>
      </c>
      <c r="I322" s="113"/>
    </row>
    <row r="323" spans="1:9" ht="25.5" customHeight="1">
      <c r="A323" s="58" t="s">
        <v>349</v>
      </c>
      <c r="B323" s="59">
        <v>320</v>
      </c>
      <c r="C323" s="60">
        <v>320</v>
      </c>
      <c r="D323" s="59"/>
      <c r="E323" s="59"/>
      <c r="F323" s="59"/>
      <c r="G323" s="109">
        <f t="shared" si="39"/>
        <v>320</v>
      </c>
      <c r="H323" s="108">
        <f t="shared" si="40"/>
        <v>100</v>
      </c>
      <c r="I323" s="113"/>
    </row>
    <row r="324" spans="1:9" ht="25.5" customHeight="1">
      <c r="A324" s="58" t="s">
        <v>350</v>
      </c>
      <c r="B324" s="59">
        <v>1128</v>
      </c>
      <c r="C324" s="60">
        <v>1438</v>
      </c>
      <c r="D324" s="59"/>
      <c r="E324" s="59"/>
      <c r="F324" s="59"/>
      <c r="G324" s="109">
        <f t="shared" si="39"/>
        <v>1438</v>
      </c>
      <c r="H324" s="108">
        <f t="shared" si="40"/>
        <v>127.4822695035461</v>
      </c>
      <c r="I324" s="113"/>
    </row>
    <row r="325" spans="1:9" ht="25.5" customHeight="1">
      <c r="A325" s="58" t="s">
        <v>351</v>
      </c>
      <c r="B325" s="59">
        <v>767</v>
      </c>
      <c r="C325" s="60">
        <v>682</v>
      </c>
      <c r="D325" s="59">
        <v>4963</v>
      </c>
      <c r="E325" s="59">
        <v>25</v>
      </c>
      <c r="F325" s="59"/>
      <c r="G325" s="109">
        <f t="shared" si="39"/>
        <v>5670</v>
      </c>
      <c r="H325" s="108">
        <f t="shared" si="40"/>
        <v>739.2438070404172</v>
      </c>
      <c r="I325" s="114" t="s">
        <v>352</v>
      </c>
    </row>
    <row r="326" spans="1:9" ht="25.5" customHeight="1">
      <c r="A326" s="58" t="s">
        <v>353</v>
      </c>
      <c r="B326" s="59"/>
      <c r="C326" s="60"/>
      <c r="D326" s="59"/>
      <c r="E326" s="59">
        <v>15</v>
      </c>
      <c r="F326" s="59"/>
      <c r="G326" s="109">
        <f t="shared" si="39"/>
        <v>15</v>
      </c>
      <c r="H326" s="108"/>
      <c r="I326" s="113"/>
    </row>
    <row r="327" spans="1:9" ht="25.5" customHeight="1">
      <c r="A327" s="58" t="s">
        <v>354</v>
      </c>
      <c r="B327" s="59"/>
      <c r="C327" s="60"/>
      <c r="D327" s="59"/>
      <c r="E327" s="59">
        <v>15</v>
      </c>
      <c r="F327" s="59"/>
      <c r="G327" s="109">
        <f t="shared" si="39"/>
        <v>15</v>
      </c>
      <c r="H327" s="108"/>
      <c r="I327" s="113"/>
    </row>
    <row r="328" spans="1:9" ht="25.5" customHeight="1">
      <c r="A328" s="58" t="s">
        <v>355</v>
      </c>
      <c r="B328" s="59">
        <v>345</v>
      </c>
      <c r="C328" s="60">
        <v>130</v>
      </c>
      <c r="D328" s="59"/>
      <c r="E328" s="59"/>
      <c r="F328" s="59"/>
      <c r="G328" s="109">
        <f t="shared" si="39"/>
        <v>130</v>
      </c>
      <c r="H328" s="108">
        <f>G328/B328*100</f>
        <v>37.68115942028986</v>
      </c>
      <c r="I328" s="113"/>
    </row>
    <row r="329" spans="1:9" ht="25.5" customHeight="1">
      <c r="A329" s="58" t="s">
        <v>356</v>
      </c>
      <c r="B329" s="59">
        <v>345</v>
      </c>
      <c r="C329" s="60">
        <v>130</v>
      </c>
      <c r="D329" s="59"/>
      <c r="E329" s="59"/>
      <c r="F329" s="59"/>
      <c r="G329" s="109">
        <f t="shared" si="39"/>
        <v>130</v>
      </c>
      <c r="H329" s="108">
        <f>G329/B329*100</f>
        <v>37.68115942028986</v>
      </c>
      <c r="I329" s="113"/>
    </row>
    <row r="330" spans="1:9" ht="25.5" customHeight="1">
      <c r="A330" s="58" t="s">
        <v>357</v>
      </c>
      <c r="B330" s="59">
        <v>376</v>
      </c>
      <c r="C330" s="60">
        <v>330</v>
      </c>
      <c r="D330" s="59"/>
      <c r="E330" s="59"/>
      <c r="F330" s="59"/>
      <c r="G330" s="109">
        <f t="shared" si="39"/>
        <v>330</v>
      </c>
      <c r="H330" s="108">
        <f>G330/B330*100</f>
        <v>87.7659574468085</v>
      </c>
      <c r="I330" s="113"/>
    </row>
    <row r="331" spans="1:9" ht="25.5" customHeight="1">
      <c r="A331" s="58" t="s">
        <v>358</v>
      </c>
      <c r="B331" s="59">
        <v>376</v>
      </c>
      <c r="C331" s="60">
        <v>330</v>
      </c>
      <c r="D331" s="59"/>
      <c r="E331" s="59"/>
      <c r="F331" s="59"/>
      <c r="G331" s="109">
        <f t="shared" si="39"/>
        <v>330</v>
      </c>
      <c r="H331" s="108">
        <f>G331/B331*100</f>
        <v>87.7659574468085</v>
      </c>
      <c r="I331" s="113"/>
    </row>
    <row r="332" spans="1:9" ht="25.5" customHeight="1">
      <c r="A332" s="58" t="s">
        <v>359</v>
      </c>
      <c r="B332" s="59">
        <v>4203</v>
      </c>
      <c r="C332" s="60">
        <v>5000</v>
      </c>
      <c r="D332" s="59">
        <v>300</v>
      </c>
      <c r="E332" s="59"/>
      <c r="F332" s="59"/>
      <c r="G332" s="109">
        <f t="shared" si="39"/>
        <v>5300</v>
      </c>
      <c r="H332" s="108">
        <f>G332/B332*100</f>
        <v>126.10040447299549</v>
      </c>
      <c r="I332" s="113"/>
    </row>
    <row r="333" spans="1:9" ht="25.5" customHeight="1">
      <c r="A333" s="58" t="s">
        <v>360</v>
      </c>
      <c r="B333" s="59"/>
      <c r="C333" s="60"/>
      <c r="D333" s="59">
        <v>50</v>
      </c>
      <c r="E333" s="59"/>
      <c r="F333" s="59"/>
      <c r="G333" s="109">
        <f t="shared" si="39"/>
        <v>50</v>
      </c>
      <c r="H333" s="108"/>
      <c r="I333" s="113"/>
    </row>
    <row r="334" spans="1:9" ht="25.5" customHeight="1">
      <c r="A334" s="58" t="s">
        <v>361</v>
      </c>
      <c r="B334" s="59"/>
      <c r="C334" s="60"/>
      <c r="D334" s="59">
        <v>50</v>
      </c>
      <c r="E334" s="59"/>
      <c r="F334" s="59"/>
      <c r="G334" s="109">
        <f t="shared" si="39"/>
        <v>50</v>
      </c>
      <c r="H334" s="108"/>
      <c r="I334" s="113"/>
    </row>
    <row r="335" spans="1:9" ht="25.5" customHeight="1">
      <c r="A335" s="58" t="s">
        <v>362</v>
      </c>
      <c r="B335" s="59">
        <v>3223</v>
      </c>
      <c r="C335" s="60">
        <v>5000</v>
      </c>
      <c r="D335" s="59">
        <v>250</v>
      </c>
      <c r="E335" s="59"/>
      <c r="F335" s="59"/>
      <c r="G335" s="109">
        <f t="shared" si="39"/>
        <v>5250</v>
      </c>
      <c r="H335" s="108">
        <f aca="true" t="shared" si="41" ref="H335:H343">G335/B335*100</f>
        <v>162.8917157927397</v>
      </c>
      <c r="I335" s="113"/>
    </row>
    <row r="336" spans="1:9" ht="25.5" customHeight="1">
      <c r="A336" s="58" t="s">
        <v>45</v>
      </c>
      <c r="B336" s="59">
        <v>223</v>
      </c>
      <c r="C336" s="60"/>
      <c r="D336" s="59"/>
      <c r="E336" s="59"/>
      <c r="F336" s="59"/>
      <c r="G336" s="109"/>
      <c r="H336" s="108"/>
      <c r="I336" s="113"/>
    </row>
    <row r="337" spans="1:9" ht="25.5" customHeight="1">
      <c r="A337" s="58" t="s">
        <v>363</v>
      </c>
      <c r="B337" s="59">
        <v>3000</v>
      </c>
      <c r="C337" s="60">
        <v>5000</v>
      </c>
      <c r="D337" s="59">
        <v>250</v>
      </c>
      <c r="E337" s="59"/>
      <c r="F337" s="59"/>
      <c r="G337" s="109">
        <f aca="true" t="shared" si="42" ref="G337:G343">C337+D337+E337+F337</f>
        <v>5250</v>
      </c>
      <c r="H337" s="108">
        <f t="shared" si="41"/>
        <v>175</v>
      </c>
      <c r="I337" s="114" t="s">
        <v>364</v>
      </c>
    </row>
    <row r="338" spans="1:9" ht="25.5" customHeight="1">
      <c r="A338" s="58" t="s">
        <v>365</v>
      </c>
      <c r="B338" s="59">
        <v>980</v>
      </c>
      <c r="C338" s="60"/>
      <c r="D338" s="59"/>
      <c r="E338" s="59"/>
      <c r="F338" s="59"/>
      <c r="G338" s="109"/>
      <c r="H338" s="108"/>
      <c r="I338" s="113"/>
    </row>
    <row r="339" spans="1:9" ht="25.5" customHeight="1">
      <c r="A339" s="58" t="s">
        <v>366</v>
      </c>
      <c r="B339" s="59">
        <v>980</v>
      </c>
      <c r="C339" s="60"/>
      <c r="D339" s="59"/>
      <c r="E339" s="59"/>
      <c r="F339" s="59"/>
      <c r="G339" s="109"/>
      <c r="H339" s="108"/>
      <c r="I339" s="113"/>
    </row>
    <row r="340" spans="1:9" ht="25.5" customHeight="1">
      <c r="A340" s="58" t="s">
        <v>367</v>
      </c>
      <c r="B340" s="59">
        <v>346</v>
      </c>
      <c r="C340" s="60">
        <v>268</v>
      </c>
      <c r="D340" s="59"/>
      <c r="E340" s="59"/>
      <c r="F340" s="59"/>
      <c r="G340" s="109">
        <f t="shared" si="42"/>
        <v>268</v>
      </c>
      <c r="H340" s="108">
        <f t="shared" si="41"/>
        <v>77.45664739884393</v>
      </c>
      <c r="I340" s="113"/>
    </row>
    <row r="341" spans="1:9" ht="25.5" customHeight="1">
      <c r="A341" s="58" t="s">
        <v>368</v>
      </c>
      <c r="B341" s="59">
        <v>313</v>
      </c>
      <c r="C341" s="60">
        <v>268</v>
      </c>
      <c r="D341" s="59"/>
      <c r="E341" s="59"/>
      <c r="F341" s="59"/>
      <c r="G341" s="109">
        <f t="shared" si="42"/>
        <v>268</v>
      </c>
      <c r="H341" s="108">
        <f t="shared" si="41"/>
        <v>85.62300319488818</v>
      </c>
      <c r="I341" s="113"/>
    </row>
    <row r="342" spans="1:9" ht="25.5" customHeight="1">
      <c r="A342" s="58" t="s">
        <v>53</v>
      </c>
      <c r="B342" s="59">
        <v>283</v>
      </c>
      <c r="C342" s="60">
        <v>260</v>
      </c>
      <c r="D342" s="59"/>
      <c r="E342" s="59"/>
      <c r="F342" s="59"/>
      <c r="G342" s="109">
        <f t="shared" si="42"/>
        <v>260</v>
      </c>
      <c r="H342" s="108">
        <f t="shared" si="41"/>
        <v>91.87279151943463</v>
      </c>
      <c r="I342" s="113"/>
    </row>
    <row r="343" spans="1:9" ht="25.5" customHeight="1">
      <c r="A343" s="58" t="s">
        <v>369</v>
      </c>
      <c r="B343" s="59">
        <v>30</v>
      </c>
      <c r="C343" s="60">
        <v>8</v>
      </c>
      <c r="D343" s="59"/>
      <c r="E343" s="59"/>
      <c r="F343" s="59"/>
      <c r="G343" s="109">
        <f t="shared" si="42"/>
        <v>8</v>
      </c>
      <c r="H343" s="108">
        <f t="shared" si="41"/>
        <v>26.666666666666668</v>
      </c>
      <c r="I343" s="113"/>
    </row>
    <row r="344" spans="1:9" ht="25.5" customHeight="1">
      <c r="A344" s="58" t="s">
        <v>370</v>
      </c>
      <c r="B344" s="59">
        <v>33</v>
      </c>
      <c r="C344" s="60"/>
      <c r="D344" s="59"/>
      <c r="E344" s="59"/>
      <c r="F344" s="59"/>
      <c r="G344" s="109"/>
      <c r="H344" s="108"/>
      <c r="I344" s="113"/>
    </row>
    <row r="345" spans="1:9" ht="25.5" customHeight="1">
      <c r="A345" s="58" t="s">
        <v>371</v>
      </c>
      <c r="B345" s="59">
        <v>33</v>
      </c>
      <c r="C345" s="60"/>
      <c r="D345" s="59"/>
      <c r="E345" s="59"/>
      <c r="F345" s="59"/>
      <c r="G345" s="109"/>
      <c r="H345" s="108"/>
      <c r="I345" s="113"/>
    </row>
    <row r="346" spans="1:9" ht="25.5" customHeight="1">
      <c r="A346" s="58" t="s">
        <v>372</v>
      </c>
      <c r="B346" s="59">
        <v>1066</v>
      </c>
      <c r="C346" s="60">
        <v>876</v>
      </c>
      <c r="D346" s="59"/>
      <c r="E346" s="59"/>
      <c r="F346" s="59"/>
      <c r="G346" s="109">
        <f>C346+D346+E346+F346</f>
        <v>876</v>
      </c>
      <c r="H346" s="108">
        <f>G346/B346*100</f>
        <v>82.17636022514071</v>
      </c>
      <c r="I346" s="113"/>
    </row>
    <row r="347" spans="1:9" ht="25.5" customHeight="1">
      <c r="A347" s="58" t="s">
        <v>373</v>
      </c>
      <c r="B347" s="59">
        <v>1054</v>
      </c>
      <c r="C347" s="60">
        <v>862</v>
      </c>
      <c r="D347" s="59"/>
      <c r="E347" s="59"/>
      <c r="F347" s="59"/>
      <c r="G347" s="109">
        <f>C347+D347+E347+F347</f>
        <v>862</v>
      </c>
      <c r="H347" s="108">
        <f>G347/B347*100</f>
        <v>81.78368121442125</v>
      </c>
      <c r="I347" s="113"/>
    </row>
    <row r="348" spans="1:9" ht="25.5" customHeight="1">
      <c r="A348" s="58" t="s">
        <v>45</v>
      </c>
      <c r="B348" s="59">
        <v>177</v>
      </c>
      <c r="C348" s="60">
        <v>182</v>
      </c>
      <c r="D348" s="59"/>
      <c r="E348" s="59"/>
      <c r="F348" s="59"/>
      <c r="G348" s="109">
        <f>C348+D348+E348+F348</f>
        <v>182</v>
      </c>
      <c r="H348" s="108">
        <f>G348/B348*100</f>
        <v>102.82485875706216</v>
      </c>
      <c r="I348" s="113"/>
    </row>
    <row r="349" spans="1:9" ht="25.5" customHeight="1">
      <c r="A349" s="58" t="s">
        <v>53</v>
      </c>
      <c r="B349" s="59">
        <v>872</v>
      </c>
      <c r="C349" s="60">
        <v>680</v>
      </c>
      <c r="D349" s="59"/>
      <c r="E349" s="59"/>
      <c r="F349" s="59"/>
      <c r="G349" s="109">
        <f>C349+D349+E349+F349</f>
        <v>680</v>
      </c>
      <c r="H349" s="108">
        <f>G349/B349*100</f>
        <v>77.98165137614679</v>
      </c>
      <c r="I349" s="113"/>
    </row>
    <row r="350" spans="1:9" ht="25.5" customHeight="1">
      <c r="A350" s="58" t="s">
        <v>374</v>
      </c>
      <c r="B350" s="59">
        <v>5</v>
      </c>
      <c r="C350" s="60"/>
      <c r="D350" s="59"/>
      <c r="E350" s="59"/>
      <c r="F350" s="59"/>
      <c r="G350" s="109"/>
      <c r="H350" s="108"/>
      <c r="I350" s="113"/>
    </row>
    <row r="351" spans="1:9" ht="25.5" customHeight="1">
      <c r="A351" s="58" t="s">
        <v>375</v>
      </c>
      <c r="B351" s="59">
        <v>12</v>
      </c>
      <c r="C351" s="60">
        <v>14</v>
      </c>
      <c r="D351" s="59"/>
      <c r="E351" s="59"/>
      <c r="F351" s="59"/>
      <c r="G351" s="109">
        <f aca="true" t="shared" si="43" ref="G351:G369">C351+D351+E351+F351</f>
        <v>14</v>
      </c>
      <c r="H351" s="108">
        <f aca="true" t="shared" si="44" ref="H351:H362">G351/B351*100</f>
        <v>116.66666666666667</v>
      </c>
      <c r="I351" s="113"/>
    </row>
    <row r="352" spans="1:9" ht="25.5" customHeight="1">
      <c r="A352" s="58" t="s">
        <v>376</v>
      </c>
      <c r="B352" s="59">
        <v>12</v>
      </c>
      <c r="C352" s="60">
        <v>14</v>
      </c>
      <c r="D352" s="59"/>
      <c r="E352" s="59"/>
      <c r="F352" s="59"/>
      <c r="G352" s="109">
        <f t="shared" si="43"/>
        <v>14</v>
      </c>
      <c r="H352" s="108">
        <f t="shared" si="44"/>
        <v>116.66666666666667</v>
      </c>
      <c r="I352" s="113"/>
    </row>
    <row r="353" spans="1:9" ht="25.5" customHeight="1">
      <c r="A353" s="58" t="s">
        <v>377</v>
      </c>
      <c r="B353" s="59">
        <v>194</v>
      </c>
      <c r="C353" s="60">
        <v>202</v>
      </c>
      <c r="D353" s="59"/>
      <c r="E353" s="59"/>
      <c r="F353" s="59"/>
      <c r="G353" s="109">
        <f t="shared" si="43"/>
        <v>202</v>
      </c>
      <c r="H353" s="108">
        <f t="shared" si="44"/>
        <v>104.1237113402062</v>
      </c>
      <c r="I353" s="113"/>
    </row>
    <row r="354" spans="1:9" ht="25.5" customHeight="1">
      <c r="A354" s="58" t="s">
        <v>378</v>
      </c>
      <c r="B354" s="59">
        <v>194</v>
      </c>
      <c r="C354" s="60">
        <v>202</v>
      </c>
      <c r="D354" s="59"/>
      <c r="E354" s="59"/>
      <c r="F354" s="59"/>
      <c r="G354" s="109">
        <f t="shared" si="43"/>
        <v>202</v>
      </c>
      <c r="H354" s="108">
        <f t="shared" si="44"/>
        <v>104.1237113402062</v>
      </c>
      <c r="I354" s="113"/>
    </row>
    <row r="355" spans="1:9" ht="25.5" customHeight="1">
      <c r="A355" s="58" t="s">
        <v>379</v>
      </c>
      <c r="B355" s="59">
        <v>186</v>
      </c>
      <c r="C355" s="60">
        <v>200</v>
      </c>
      <c r="D355" s="59"/>
      <c r="E355" s="59"/>
      <c r="F355" s="59"/>
      <c r="G355" s="109">
        <f t="shared" si="43"/>
        <v>200</v>
      </c>
      <c r="H355" s="108">
        <f t="shared" si="44"/>
        <v>107.5268817204301</v>
      </c>
      <c r="I355" s="113"/>
    </row>
    <row r="356" spans="1:9" ht="25.5" customHeight="1">
      <c r="A356" s="58" t="s">
        <v>380</v>
      </c>
      <c r="B356" s="59">
        <v>8</v>
      </c>
      <c r="C356" s="60">
        <v>2</v>
      </c>
      <c r="D356" s="59"/>
      <c r="E356" s="59"/>
      <c r="F356" s="59"/>
      <c r="G356" s="109">
        <f t="shared" si="43"/>
        <v>2</v>
      </c>
      <c r="H356" s="108">
        <f t="shared" si="44"/>
        <v>25</v>
      </c>
      <c r="I356" s="113"/>
    </row>
    <row r="357" spans="1:9" ht="25.5" customHeight="1">
      <c r="A357" s="58" t="s">
        <v>381</v>
      </c>
      <c r="B357" s="59">
        <v>22</v>
      </c>
      <c r="C357" s="60"/>
      <c r="D357" s="59">
        <v>10</v>
      </c>
      <c r="E357" s="59"/>
      <c r="F357" s="59"/>
      <c r="G357" s="109">
        <f t="shared" si="43"/>
        <v>10</v>
      </c>
      <c r="H357" s="108">
        <f t="shared" si="44"/>
        <v>45.45454545454545</v>
      </c>
      <c r="I357" s="113"/>
    </row>
    <row r="358" spans="1:9" ht="25.5" customHeight="1">
      <c r="A358" s="58" t="s">
        <v>382</v>
      </c>
      <c r="B358" s="59">
        <v>22</v>
      </c>
      <c r="C358" s="60"/>
      <c r="D358" s="59">
        <v>10</v>
      </c>
      <c r="E358" s="59"/>
      <c r="F358" s="59"/>
      <c r="G358" s="109">
        <f t="shared" si="43"/>
        <v>10</v>
      </c>
      <c r="H358" s="108">
        <f t="shared" si="44"/>
        <v>45.45454545454545</v>
      </c>
      <c r="I358" s="113"/>
    </row>
    <row r="359" spans="1:9" ht="25.5" customHeight="1">
      <c r="A359" s="58" t="s">
        <v>383</v>
      </c>
      <c r="B359" s="59">
        <v>22</v>
      </c>
      <c r="C359" s="60"/>
      <c r="D359" s="59">
        <v>10</v>
      </c>
      <c r="E359" s="59"/>
      <c r="F359" s="59"/>
      <c r="G359" s="109">
        <f t="shared" si="43"/>
        <v>10</v>
      </c>
      <c r="H359" s="108">
        <f t="shared" si="44"/>
        <v>45.45454545454545</v>
      </c>
      <c r="I359" s="113"/>
    </row>
    <row r="360" spans="1:9" ht="25.5" customHeight="1">
      <c r="A360" s="58" t="s">
        <v>384</v>
      </c>
      <c r="B360" s="59">
        <v>1382</v>
      </c>
      <c r="C360" s="60">
        <v>1401</v>
      </c>
      <c r="D360" s="59"/>
      <c r="E360" s="59"/>
      <c r="F360" s="59"/>
      <c r="G360" s="109">
        <f t="shared" si="43"/>
        <v>1401</v>
      </c>
      <c r="H360" s="108">
        <f t="shared" si="44"/>
        <v>101.37481910274964</v>
      </c>
      <c r="I360" s="113"/>
    </row>
    <row r="361" spans="1:9" ht="25.5" customHeight="1">
      <c r="A361" s="58" t="s">
        <v>385</v>
      </c>
      <c r="B361" s="59">
        <v>329</v>
      </c>
      <c r="C361" s="60">
        <v>620</v>
      </c>
      <c r="D361" s="59"/>
      <c r="E361" s="59"/>
      <c r="F361" s="59"/>
      <c r="G361" s="109">
        <f t="shared" si="43"/>
        <v>620</v>
      </c>
      <c r="H361" s="108">
        <f t="shared" si="44"/>
        <v>188.4498480243161</v>
      </c>
      <c r="I361" s="119"/>
    </row>
    <row r="362" spans="1:9" ht="25.5" customHeight="1">
      <c r="A362" s="58" t="s">
        <v>45</v>
      </c>
      <c r="B362" s="59">
        <v>329</v>
      </c>
      <c r="C362" s="60">
        <v>261</v>
      </c>
      <c r="D362" s="59"/>
      <c r="E362" s="59"/>
      <c r="F362" s="59"/>
      <c r="G362" s="109">
        <f t="shared" si="43"/>
        <v>261</v>
      </c>
      <c r="H362" s="108">
        <f t="shared" si="44"/>
        <v>79.33130699088146</v>
      </c>
      <c r="I362" s="113"/>
    </row>
    <row r="363" spans="1:9" ht="25.5" customHeight="1">
      <c r="A363" s="58" t="s">
        <v>50</v>
      </c>
      <c r="B363" s="59" t="s">
        <v>88</v>
      </c>
      <c r="C363" s="60">
        <v>356</v>
      </c>
      <c r="D363" s="59"/>
      <c r="E363" s="59"/>
      <c r="F363" s="59"/>
      <c r="G363" s="109">
        <f t="shared" si="43"/>
        <v>356</v>
      </c>
      <c r="H363" s="108"/>
      <c r="I363" s="117" t="s">
        <v>386</v>
      </c>
    </row>
    <row r="364" spans="1:9" ht="25.5" customHeight="1">
      <c r="A364" s="58" t="s">
        <v>387</v>
      </c>
      <c r="B364" s="59"/>
      <c r="C364" s="60">
        <v>3</v>
      </c>
      <c r="D364" s="59"/>
      <c r="E364" s="59"/>
      <c r="F364" s="59"/>
      <c r="G364" s="109">
        <f t="shared" si="43"/>
        <v>3</v>
      </c>
      <c r="H364" s="108"/>
      <c r="I364" s="113"/>
    </row>
    <row r="365" spans="1:9" ht="25.5" customHeight="1">
      <c r="A365" s="58" t="s">
        <v>388</v>
      </c>
      <c r="B365" s="59">
        <v>412</v>
      </c>
      <c r="C365" s="60">
        <v>570</v>
      </c>
      <c r="D365" s="59"/>
      <c r="E365" s="59"/>
      <c r="F365" s="59"/>
      <c r="G365" s="109">
        <f t="shared" si="43"/>
        <v>570</v>
      </c>
      <c r="H365" s="108">
        <f>G365/B365*100</f>
        <v>138.3495145631068</v>
      </c>
      <c r="I365" s="113"/>
    </row>
    <row r="366" spans="1:9" ht="25.5" customHeight="1">
      <c r="A366" s="58" t="s">
        <v>50</v>
      </c>
      <c r="B366" s="59">
        <v>120</v>
      </c>
      <c r="C366" s="60">
        <v>110</v>
      </c>
      <c r="D366" s="59"/>
      <c r="E366" s="59"/>
      <c r="F366" s="59"/>
      <c r="G366" s="109">
        <f t="shared" si="43"/>
        <v>110</v>
      </c>
      <c r="H366" s="108">
        <f>G366/B366*100</f>
        <v>91.66666666666666</v>
      </c>
      <c r="I366" s="113"/>
    </row>
    <row r="367" spans="1:9" ht="36" customHeight="1">
      <c r="A367" s="58" t="s">
        <v>389</v>
      </c>
      <c r="B367" s="59">
        <v>292</v>
      </c>
      <c r="C367" s="60">
        <v>460</v>
      </c>
      <c r="D367" s="59"/>
      <c r="E367" s="59"/>
      <c r="F367" s="59"/>
      <c r="G367" s="109">
        <f t="shared" si="43"/>
        <v>460</v>
      </c>
      <c r="H367" s="108">
        <f>G367/B367*100</f>
        <v>157.53424657534248</v>
      </c>
      <c r="I367" s="117" t="s">
        <v>390</v>
      </c>
    </row>
    <row r="368" spans="1:9" ht="22.5" customHeight="1">
      <c r="A368" s="58" t="s">
        <v>391</v>
      </c>
      <c r="B368" s="59">
        <v>264</v>
      </c>
      <c r="C368" s="60">
        <v>211</v>
      </c>
      <c r="D368" s="59"/>
      <c r="E368" s="59"/>
      <c r="F368" s="59"/>
      <c r="G368" s="109">
        <f t="shared" si="43"/>
        <v>211</v>
      </c>
      <c r="H368" s="108">
        <f>G368/B368*100</f>
        <v>79.92424242424242</v>
      </c>
      <c r="I368" s="113"/>
    </row>
    <row r="369" spans="1:9" ht="22.5" customHeight="1">
      <c r="A369" s="58" t="s">
        <v>392</v>
      </c>
      <c r="B369" s="59">
        <v>264</v>
      </c>
      <c r="C369" s="60">
        <v>211</v>
      </c>
      <c r="D369" s="59"/>
      <c r="E369" s="59"/>
      <c r="F369" s="59"/>
      <c r="G369" s="109">
        <f t="shared" si="43"/>
        <v>211</v>
      </c>
      <c r="H369" s="108">
        <f>G369/B369*100</f>
        <v>79.92424242424242</v>
      </c>
      <c r="I369" s="113"/>
    </row>
    <row r="370" spans="1:9" ht="22.5" customHeight="1">
      <c r="A370" s="58" t="s">
        <v>393</v>
      </c>
      <c r="B370" s="59">
        <v>377</v>
      </c>
      <c r="C370" s="60"/>
      <c r="D370" s="59"/>
      <c r="E370" s="59"/>
      <c r="F370" s="59"/>
      <c r="G370" s="109"/>
      <c r="H370" s="108"/>
      <c r="I370" s="113"/>
    </row>
    <row r="371" spans="1:9" ht="22.5" customHeight="1">
      <c r="A371" s="58" t="s">
        <v>394</v>
      </c>
      <c r="B371" s="59">
        <v>377</v>
      </c>
      <c r="C371" s="60"/>
      <c r="D371" s="59"/>
      <c r="E371" s="59"/>
      <c r="F371" s="59"/>
      <c r="G371" s="109"/>
      <c r="H371" s="108"/>
      <c r="I371" s="113"/>
    </row>
    <row r="372" spans="1:9" ht="22.5" customHeight="1">
      <c r="A372" s="58" t="s">
        <v>395</v>
      </c>
      <c r="B372" s="59">
        <v>200</v>
      </c>
      <c r="C372" s="60">
        <v>200</v>
      </c>
      <c r="D372" s="59"/>
      <c r="E372" s="59"/>
      <c r="F372" s="59"/>
      <c r="G372" s="109">
        <f aca="true" t="shared" si="45" ref="G372:G379">C372+D372+E372+F372</f>
        <v>200</v>
      </c>
      <c r="H372" s="108">
        <f>G372/B372*100</f>
        <v>100</v>
      </c>
      <c r="I372" s="113"/>
    </row>
    <row r="373" spans="1:9" ht="22.5" customHeight="1">
      <c r="A373" s="58" t="s">
        <v>396</v>
      </c>
      <c r="B373" s="59">
        <v>1251</v>
      </c>
      <c r="C373" s="60">
        <v>1718</v>
      </c>
      <c r="D373" s="59"/>
      <c r="E373" s="59"/>
      <c r="F373" s="59"/>
      <c r="G373" s="109">
        <f t="shared" si="45"/>
        <v>1718</v>
      </c>
      <c r="H373" s="108">
        <f>G373/B373*100</f>
        <v>137.33013589128697</v>
      </c>
      <c r="I373" s="113"/>
    </row>
    <row r="374" spans="1:9" ht="22.5" customHeight="1">
      <c r="A374" s="58" t="s">
        <v>397</v>
      </c>
      <c r="B374" s="59">
        <v>1251</v>
      </c>
      <c r="C374" s="60">
        <v>1718</v>
      </c>
      <c r="D374" s="59"/>
      <c r="E374" s="59"/>
      <c r="F374" s="59"/>
      <c r="G374" s="109">
        <f t="shared" si="45"/>
        <v>1718</v>
      </c>
      <c r="H374" s="108">
        <f>G374/B374*100</f>
        <v>137.33013589128697</v>
      </c>
      <c r="I374" s="113"/>
    </row>
    <row r="375" spans="1:9" ht="22.5" customHeight="1">
      <c r="A375" s="58" t="s">
        <v>398</v>
      </c>
      <c r="B375" s="59">
        <v>1251</v>
      </c>
      <c r="C375" s="60">
        <v>1718</v>
      </c>
      <c r="D375" s="59"/>
      <c r="E375" s="59"/>
      <c r="F375" s="59"/>
      <c r="G375" s="109">
        <f t="shared" si="45"/>
        <v>1718</v>
      </c>
      <c r="H375" s="108">
        <f>G375/B375*100</f>
        <v>137.33013589128697</v>
      </c>
      <c r="I375" s="113"/>
    </row>
    <row r="376" spans="1:9" ht="22.5" customHeight="1">
      <c r="A376" s="58" t="s">
        <v>399</v>
      </c>
      <c r="B376" s="59" t="s">
        <v>88</v>
      </c>
      <c r="C376" s="60">
        <v>40</v>
      </c>
      <c r="D376" s="59"/>
      <c r="E376" s="59"/>
      <c r="F376" s="59"/>
      <c r="G376" s="109">
        <f t="shared" si="45"/>
        <v>40</v>
      </c>
      <c r="H376" s="108"/>
      <c r="I376" s="113"/>
    </row>
    <row r="377" spans="1:9" ht="22.5" customHeight="1">
      <c r="A377" s="58" t="s">
        <v>400</v>
      </c>
      <c r="B377" s="59" t="s">
        <v>88</v>
      </c>
      <c r="C377" s="60">
        <v>40</v>
      </c>
      <c r="D377" s="59"/>
      <c r="E377" s="59"/>
      <c r="F377" s="59"/>
      <c r="G377" s="109">
        <f t="shared" si="45"/>
        <v>40</v>
      </c>
      <c r="H377" s="108"/>
      <c r="I377" s="113"/>
    </row>
    <row r="378" spans="1:9" ht="22.5" customHeight="1">
      <c r="A378" s="58" t="s">
        <v>401</v>
      </c>
      <c r="B378" s="59">
        <v>3440</v>
      </c>
      <c r="C378" s="60">
        <v>1210</v>
      </c>
      <c r="D378" s="59"/>
      <c r="E378" s="59">
        <v>921</v>
      </c>
      <c r="F378" s="59"/>
      <c r="G378" s="109">
        <f t="shared" si="45"/>
        <v>2131</v>
      </c>
      <c r="H378" s="108">
        <f>G378/B378*100</f>
        <v>61.94767441860465</v>
      </c>
      <c r="I378" s="113"/>
    </row>
    <row r="379" spans="1:9" ht="22.5" customHeight="1">
      <c r="A379" s="58" t="s">
        <v>402</v>
      </c>
      <c r="B379" s="59">
        <v>3440</v>
      </c>
      <c r="C379" s="60">
        <v>1210</v>
      </c>
      <c r="D379" s="59"/>
      <c r="E379" s="59">
        <v>921</v>
      </c>
      <c r="F379" s="59"/>
      <c r="G379" s="109">
        <f t="shared" si="45"/>
        <v>2131</v>
      </c>
      <c r="H379" s="108">
        <f>G379/B379*100</f>
        <v>61.94767441860465</v>
      </c>
      <c r="I379" s="113"/>
    </row>
    <row r="380" spans="1:9" ht="22.5" customHeight="1">
      <c r="A380" s="59" t="s">
        <v>403</v>
      </c>
      <c r="B380" s="59">
        <v>194157</v>
      </c>
      <c r="C380" s="63">
        <f>C378+C376+C373+C372+C360+C357+C353+C346+C340+C332+C319+C280+C268+C248+C209+C151+C123+C114+C91+C78+C6</f>
        <v>219859</v>
      </c>
      <c r="D380" s="63">
        <f>D378+D376+D373+D372+D360+D357+D353+D346+D340+D332+D319+D280+D268+D248+D209+D151+D123+D114+D91+D78+D6</f>
        <v>14851</v>
      </c>
      <c r="E380" s="63">
        <f>E378+E376+E373+E372+E360+E357+E353+E346+E340+E332+E319+E280+E268+E248+E209+E151+E123+E114+E91+E78+E6</f>
        <v>2507</v>
      </c>
      <c r="F380" s="63">
        <f>F378+F376+F373+F372+F360+F357+F353+F346+F340+F332+F319+F280+F268+F248+F209+F151+F123+F114+F91+F78+F6</f>
        <v>10000</v>
      </c>
      <c r="G380" s="63">
        <f>G378+G376+G373+G372+G360+G357+G353+G346+G340+G332+G319+G280+G268+G248+G209+G151+G123+G114+G91+G78+G6</f>
        <v>247217</v>
      </c>
      <c r="H380" s="108">
        <f>G380/B380*100</f>
        <v>127.32839918210522</v>
      </c>
      <c r="I380" s="113"/>
    </row>
  </sheetData>
  <sheetProtection/>
  <mergeCells count="7">
    <mergeCell ref="A2:I2"/>
    <mergeCell ref="G3:I3"/>
    <mergeCell ref="C4:G4"/>
    <mergeCell ref="A4:A5"/>
    <mergeCell ref="B4:B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1" sqref="C11"/>
    </sheetView>
  </sheetViews>
  <sheetFormatPr defaultColWidth="8.75390625" defaultRowHeight="16.5" customHeight="1"/>
  <cols>
    <col min="1" max="1" width="44.625" style="65" customWidth="1"/>
    <col min="2" max="2" width="27.50390625" style="65" customWidth="1"/>
    <col min="3" max="3" width="38.625" style="65" customWidth="1"/>
    <col min="4" max="254" width="24.50390625" style="65" customWidth="1"/>
    <col min="255" max="255" width="24.50390625" style="65" bestFit="1" customWidth="1"/>
    <col min="256" max="16384" width="8.75390625" style="65" customWidth="1"/>
  </cols>
  <sheetData>
    <row r="1" ht="16.5" customHeight="1">
      <c r="A1" s="87" t="s">
        <v>404</v>
      </c>
    </row>
    <row r="2" spans="1:4" ht="30" customHeight="1">
      <c r="A2" s="146" t="s">
        <v>405</v>
      </c>
      <c r="B2" s="146"/>
      <c r="C2" s="146"/>
      <c r="D2" s="88"/>
    </row>
    <row r="3" spans="1:3" ht="24" customHeight="1">
      <c r="A3" s="89"/>
      <c r="B3" s="89"/>
      <c r="C3" s="90" t="s">
        <v>406</v>
      </c>
    </row>
    <row r="4" spans="1:3" s="86" customFormat="1" ht="33" customHeight="1">
      <c r="A4" s="91" t="s">
        <v>407</v>
      </c>
      <c r="B4" s="91" t="s">
        <v>4</v>
      </c>
      <c r="C4" s="92" t="s">
        <v>5</v>
      </c>
    </row>
    <row r="5" spans="1:3" s="86" customFormat="1" ht="27.75" customHeight="1">
      <c r="A5" s="91" t="s">
        <v>408</v>
      </c>
      <c r="B5" s="93">
        <f>B6+B11+B22+B30+B37+B41+B44+B48+B51+B57+B60+B65</f>
        <v>247216.62</v>
      </c>
      <c r="C5" s="94"/>
    </row>
    <row r="6" spans="1:3" s="86" customFormat="1" ht="27.75" customHeight="1">
      <c r="A6" s="95" t="s">
        <v>409</v>
      </c>
      <c r="B6" s="96">
        <f>SUM(B7:B10)</f>
        <v>19577</v>
      </c>
      <c r="C6" s="94"/>
    </row>
    <row r="7" spans="1:3" s="86" customFormat="1" ht="27.75" customHeight="1">
      <c r="A7" s="97" t="s">
        <v>410</v>
      </c>
      <c r="B7" s="96">
        <v>11669</v>
      </c>
      <c r="C7" s="94"/>
    </row>
    <row r="8" spans="1:3" s="86" customFormat="1" ht="27.75" customHeight="1">
      <c r="A8" s="97" t="s">
        <v>411</v>
      </c>
      <c r="B8" s="96">
        <v>3088</v>
      </c>
      <c r="C8" s="94"/>
    </row>
    <row r="9" spans="1:3" s="86" customFormat="1" ht="27.75" customHeight="1">
      <c r="A9" s="97" t="s">
        <v>412</v>
      </c>
      <c r="B9" s="96">
        <v>713</v>
      </c>
      <c r="C9" s="94"/>
    </row>
    <row r="10" spans="1:3" s="86" customFormat="1" ht="27.75" customHeight="1">
      <c r="A10" s="97" t="s">
        <v>413</v>
      </c>
      <c r="B10" s="96">
        <v>4107</v>
      </c>
      <c r="C10" s="98"/>
    </row>
    <row r="11" spans="1:3" s="86" customFormat="1" ht="27.75" customHeight="1">
      <c r="A11" s="95" t="s">
        <v>414</v>
      </c>
      <c r="B11" s="96">
        <f>SUM(B12:B21)</f>
        <v>7876</v>
      </c>
      <c r="C11" s="94"/>
    </row>
    <row r="12" spans="1:3" s="86" customFormat="1" ht="27.75" customHeight="1">
      <c r="A12" s="97" t="s">
        <v>415</v>
      </c>
      <c r="B12" s="96">
        <v>2355</v>
      </c>
      <c r="C12" s="94"/>
    </row>
    <row r="13" spans="1:3" s="86" customFormat="1" ht="27.75" customHeight="1">
      <c r="A13" s="97" t="s">
        <v>416</v>
      </c>
      <c r="B13" s="96">
        <v>125</v>
      </c>
      <c r="C13" s="94"/>
    </row>
    <row r="14" spans="1:3" s="86" customFormat="1" ht="27.75" customHeight="1">
      <c r="A14" s="97" t="s">
        <v>417</v>
      </c>
      <c r="B14" s="96">
        <v>369</v>
      </c>
      <c r="C14" s="94"/>
    </row>
    <row r="15" spans="1:3" s="86" customFormat="1" ht="27.75" customHeight="1">
      <c r="A15" s="97" t="s">
        <v>418</v>
      </c>
      <c r="B15" s="96">
        <v>460</v>
      </c>
      <c r="C15" s="94"/>
    </row>
    <row r="16" spans="1:3" s="86" customFormat="1" ht="27.75" customHeight="1">
      <c r="A16" s="97" t="s">
        <v>419</v>
      </c>
      <c r="B16" s="96">
        <v>968</v>
      </c>
      <c r="C16" s="94"/>
    </row>
    <row r="17" spans="1:3" s="86" customFormat="1" ht="27.75" customHeight="1">
      <c r="A17" s="97" t="s">
        <v>420</v>
      </c>
      <c r="B17" s="96">
        <v>250</v>
      </c>
      <c r="C17" s="94"/>
    </row>
    <row r="18" spans="1:3" s="86" customFormat="1" ht="27.75" customHeight="1">
      <c r="A18" s="97" t="s">
        <v>421</v>
      </c>
      <c r="B18" s="96">
        <v>25</v>
      </c>
      <c r="C18" s="94"/>
    </row>
    <row r="19" spans="1:3" s="86" customFormat="1" ht="27.75" customHeight="1">
      <c r="A19" s="97" t="s">
        <v>422</v>
      </c>
      <c r="B19" s="96">
        <v>346</v>
      </c>
      <c r="C19" s="94"/>
    </row>
    <row r="20" spans="1:3" s="86" customFormat="1" ht="27.75" customHeight="1">
      <c r="A20" s="97" t="s">
        <v>423</v>
      </c>
      <c r="B20" s="96">
        <v>638</v>
      </c>
      <c r="C20" s="94"/>
    </row>
    <row r="21" spans="1:3" s="86" customFormat="1" ht="27.75" customHeight="1">
      <c r="A21" s="97" t="s">
        <v>424</v>
      </c>
      <c r="B21" s="96">
        <v>2340</v>
      </c>
      <c r="C21" s="94"/>
    </row>
    <row r="22" spans="1:3" s="86" customFormat="1" ht="27.75" customHeight="1">
      <c r="A22" s="95" t="s">
        <v>425</v>
      </c>
      <c r="B22" s="96">
        <f>SUM(B23:B29)</f>
        <v>18397</v>
      </c>
      <c r="C22" s="94"/>
    </row>
    <row r="23" spans="1:3" s="86" customFormat="1" ht="27.75" customHeight="1">
      <c r="A23" s="97" t="s">
        <v>426</v>
      </c>
      <c r="B23" s="96">
        <v>175</v>
      </c>
      <c r="C23" s="94"/>
    </row>
    <row r="24" spans="1:3" s="86" customFormat="1" ht="27.75" customHeight="1">
      <c r="A24" s="97" t="s">
        <v>427</v>
      </c>
      <c r="B24" s="96">
        <v>16060</v>
      </c>
      <c r="C24" s="94"/>
    </row>
    <row r="25" spans="1:3" s="86" customFormat="1" ht="27.75" customHeight="1">
      <c r="A25" s="97" t="s">
        <v>428</v>
      </c>
      <c r="B25" s="96">
        <v>290</v>
      </c>
      <c r="C25" s="94"/>
    </row>
    <row r="26" spans="1:3" s="86" customFormat="1" ht="27.75" customHeight="1">
      <c r="A26" s="97" t="s">
        <v>429</v>
      </c>
      <c r="B26" s="96">
        <v>134</v>
      </c>
      <c r="C26" s="94"/>
    </row>
    <row r="27" spans="1:3" s="86" customFormat="1" ht="27.75" customHeight="1">
      <c r="A27" s="97" t="s">
        <v>430</v>
      </c>
      <c r="B27" s="96">
        <v>1306</v>
      </c>
      <c r="C27" s="94"/>
    </row>
    <row r="28" spans="1:3" s="86" customFormat="1" ht="27.75" customHeight="1">
      <c r="A28" s="97" t="s">
        <v>431</v>
      </c>
      <c r="B28" s="96">
        <v>427</v>
      </c>
      <c r="C28" s="94"/>
    </row>
    <row r="29" spans="1:3" s="86" customFormat="1" ht="27.75" customHeight="1">
      <c r="A29" s="97" t="s">
        <v>432</v>
      </c>
      <c r="B29" s="96">
        <v>5</v>
      </c>
      <c r="C29" s="94"/>
    </row>
    <row r="30" spans="1:3" s="86" customFormat="1" ht="27.75" customHeight="1">
      <c r="A30" s="95" t="s">
        <v>433</v>
      </c>
      <c r="B30" s="96">
        <f>SUM(B31:B36)</f>
        <v>5422.62</v>
      </c>
      <c r="C30" s="94"/>
    </row>
    <row r="31" spans="1:3" s="86" customFormat="1" ht="27.75" customHeight="1">
      <c r="A31" s="97" t="s">
        <v>426</v>
      </c>
      <c r="B31" s="96">
        <v>566.28</v>
      </c>
      <c r="C31" s="94"/>
    </row>
    <row r="32" spans="1:3" s="86" customFormat="1" ht="27.75" customHeight="1">
      <c r="A32" s="97" t="s">
        <v>427</v>
      </c>
      <c r="B32" s="96">
        <v>3924.34</v>
      </c>
      <c r="C32" s="94"/>
    </row>
    <row r="33" spans="1:3" s="86" customFormat="1" ht="27.75" customHeight="1">
      <c r="A33" s="97" t="s">
        <v>428</v>
      </c>
      <c r="B33" s="96"/>
      <c r="C33" s="94"/>
    </row>
    <row r="34" spans="1:3" s="86" customFormat="1" ht="27.75" customHeight="1">
      <c r="A34" s="97" t="s">
        <v>430</v>
      </c>
      <c r="B34" s="96">
        <v>693</v>
      </c>
      <c r="C34" s="94"/>
    </row>
    <row r="35" spans="1:3" s="86" customFormat="1" ht="27.75" customHeight="1">
      <c r="A35" s="97" t="s">
        <v>431</v>
      </c>
      <c r="B35" s="96">
        <v>183</v>
      </c>
      <c r="C35" s="94"/>
    </row>
    <row r="36" spans="1:3" s="86" customFormat="1" ht="27.75" customHeight="1">
      <c r="A36" s="97" t="s">
        <v>432</v>
      </c>
      <c r="B36" s="96">
        <v>56</v>
      </c>
      <c r="C36" s="94"/>
    </row>
    <row r="37" spans="1:3" s="86" customFormat="1" ht="27.75" customHeight="1">
      <c r="A37" s="95" t="s">
        <v>434</v>
      </c>
      <c r="B37" s="96">
        <f>B38+B39+B40</f>
        <v>97356</v>
      </c>
      <c r="C37" s="94"/>
    </row>
    <row r="38" spans="1:3" s="86" customFormat="1" ht="27.75" customHeight="1">
      <c r="A38" s="97" t="s">
        <v>435</v>
      </c>
      <c r="B38" s="96">
        <v>76377</v>
      </c>
      <c r="C38" s="94"/>
    </row>
    <row r="39" spans="1:3" s="86" customFormat="1" ht="27.75" customHeight="1">
      <c r="A39" s="97" t="s">
        <v>436</v>
      </c>
      <c r="B39" s="96">
        <v>20979</v>
      </c>
      <c r="C39" s="94"/>
    </row>
    <row r="40" spans="1:3" s="86" customFormat="1" ht="27.75" customHeight="1">
      <c r="A40" s="97" t="s">
        <v>437</v>
      </c>
      <c r="B40" s="96"/>
      <c r="C40" s="94"/>
    </row>
    <row r="41" spans="1:3" s="86" customFormat="1" ht="27.75" customHeight="1">
      <c r="A41" s="95" t="s">
        <v>438</v>
      </c>
      <c r="B41" s="96">
        <f>B42+B43</f>
        <v>34273</v>
      </c>
      <c r="C41" s="94"/>
    </row>
    <row r="42" spans="1:3" s="86" customFormat="1" ht="27.75" customHeight="1">
      <c r="A42" s="97" t="s">
        <v>439</v>
      </c>
      <c r="B42" s="96">
        <v>15424</v>
      </c>
      <c r="C42" s="94"/>
    </row>
    <row r="43" spans="1:3" s="86" customFormat="1" ht="27.75" customHeight="1">
      <c r="A43" s="97" t="s">
        <v>440</v>
      </c>
      <c r="B43" s="96">
        <v>18849</v>
      </c>
      <c r="C43" s="94"/>
    </row>
    <row r="44" spans="1:3" s="86" customFormat="1" ht="27.75" customHeight="1">
      <c r="A44" s="95" t="s">
        <v>441</v>
      </c>
      <c r="B44" s="96">
        <f>B45+B47+B46</f>
        <v>9571</v>
      </c>
      <c r="C44" s="94"/>
    </row>
    <row r="45" spans="1:3" s="86" customFormat="1" ht="27.75" customHeight="1">
      <c r="A45" s="97" t="s">
        <v>442</v>
      </c>
      <c r="B45" s="96">
        <v>309</v>
      </c>
      <c r="C45" s="94"/>
    </row>
    <row r="46" spans="1:3" s="86" customFormat="1" ht="27.75" customHeight="1">
      <c r="A46" s="97" t="s">
        <v>443</v>
      </c>
      <c r="B46" s="99"/>
      <c r="C46" s="94"/>
    </row>
    <row r="47" spans="1:3" s="86" customFormat="1" ht="27.75" customHeight="1">
      <c r="A47" s="97" t="s">
        <v>444</v>
      </c>
      <c r="B47" s="96">
        <v>9262</v>
      </c>
      <c r="C47" s="94"/>
    </row>
    <row r="48" spans="1:3" s="86" customFormat="1" ht="27.75" customHeight="1">
      <c r="A48" s="95" t="s">
        <v>445</v>
      </c>
      <c r="B48" s="96">
        <f>B49+B50</f>
        <v>309</v>
      </c>
      <c r="C48" s="94"/>
    </row>
    <row r="49" spans="1:3" s="86" customFormat="1" ht="27.75" customHeight="1">
      <c r="A49" s="97" t="s">
        <v>446</v>
      </c>
      <c r="B49" s="96"/>
      <c r="C49" s="94"/>
    </row>
    <row r="50" spans="1:3" s="86" customFormat="1" ht="27.75" customHeight="1">
      <c r="A50" s="97" t="s">
        <v>447</v>
      </c>
      <c r="B50" s="96">
        <v>309</v>
      </c>
      <c r="C50" s="94"/>
    </row>
    <row r="51" spans="1:3" s="86" customFormat="1" ht="27.75" customHeight="1">
      <c r="A51" s="95" t="s">
        <v>448</v>
      </c>
      <c r="B51" s="96">
        <f>SUM(B52:B56)</f>
        <v>29431</v>
      </c>
      <c r="C51" s="94"/>
    </row>
    <row r="52" spans="1:3" s="86" customFormat="1" ht="27.75" customHeight="1">
      <c r="A52" s="97" t="s">
        <v>449</v>
      </c>
      <c r="B52" s="96">
        <v>10924</v>
      </c>
      <c r="C52" s="94"/>
    </row>
    <row r="53" spans="1:3" s="86" customFormat="1" ht="27.75" customHeight="1">
      <c r="A53" s="97" t="s">
        <v>450</v>
      </c>
      <c r="B53" s="96">
        <v>503</v>
      </c>
      <c r="C53" s="94"/>
    </row>
    <row r="54" spans="1:3" s="86" customFormat="1" ht="27.75" customHeight="1">
      <c r="A54" s="97" t="s">
        <v>451</v>
      </c>
      <c r="B54" s="96">
        <v>7061</v>
      </c>
      <c r="C54" s="94"/>
    </row>
    <row r="55" spans="1:3" s="86" customFormat="1" ht="27.75" customHeight="1">
      <c r="A55" s="97" t="s">
        <v>452</v>
      </c>
      <c r="B55" s="96">
        <f>3957+6661</f>
        <v>10618</v>
      </c>
      <c r="C55" s="94"/>
    </row>
    <row r="56" spans="1:3" s="86" customFormat="1" ht="27.75" customHeight="1">
      <c r="A56" s="97" t="s">
        <v>453</v>
      </c>
      <c r="B56" s="96">
        <f>6986-6661</f>
        <v>325</v>
      </c>
      <c r="C56" s="94"/>
    </row>
    <row r="57" spans="1:3" s="86" customFormat="1" ht="27.75" customHeight="1">
      <c r="A57" s="95" t="s">
        <v>454</v>
      </c>
      <c r="B57" s="96">
        <f>B58+B59</f>
        <v>20742</v>
      </c>
      <c r="C57" s="94"/>
    </row>
    <row r="58" spans="1:3" s="86" customFormat="1" ht="27.75" customHeight="1">
      <c r="A58" s="97" t="s">
        <v>455</v>
      </c>
      <c r="B58" s="96">
        <v>20742</v>
      </c>
      <c r="C58" s="94"/>
    </row>
    <row r="59" spans="1:3" s="86" customFormat="1" ht="27.75" customHeight="1">
      <c r="A59" s="97" t="s">
        <v>456</v>
      </c>
      <c r="B59" s="96"/>
      <c r="C59" s="94"/>
    </row>
    <row r="60" spans="1:3" s="86" customFormat="1" ht="27.75" customHeight="1">
      <c r="A60" s="95" t="s">
        <v>457</v>
      </c>
      <c r="B60" s="96">
        <f>B61+B62+B63+B64</f>
        <v>1758</v>
      </c>
      <c r="C60" s="94"/>
    </row>
    <row r="61" spans="1:3" s="86" customFormat="1" ht="27.75" customHeight="1">
      <c r="A61" s="97" t="s">
        <v>458</v>
      </c>
      <c r="B61" s="96">
        <f>1718</f>
        <v>1718</v>
      </c>
      <c r="C61" s="94"/>
    </row>
    <row r="62" spans="1:3" s="86" customFormat="1" ht="27.75" customHeight="1">
      <c r="A62" s="97" t="s">
        <v>459</v>
      </c>
      <c r="B62" s="96"/>
      <c r="C62" s="94"/>
    </row>
    <row r="63" spans="1:3" s="86" customFormat="1" ht="27.75" customHeight="1">
      <c r="A63" s="97" t="s">
        <v>460</v>
      </c>
      <c r="B63" s="96">
        <v>40</v>
      </c>
      <c r="C63" s="94"/>
    </row>
    <row r="64" spans="1:3" s="86" customFormat="1" ht="27.75" customHeight="1">
      <c r="A64" s="97" t="s">
        <v>461</v>
      </c>
      <c r="B64" s="96"/>
      <c r="C64" s="94"/>
    </row>
    <row r="65" spans="1:3" s="86" customFormat="1" ht="27.75" customHeight="1">
      <c r="A65" s="95" t="s">
        <v>462</v>
      </c>
      <c r="B65" s="96">
        <f>B66+B67+B68+B69</f>
        <v>2504</v>
      </c>
      <c r="C65" s="94"/>
    </row>
    <row r="66" spans="1:3" s="86" customFormat="1" ht="27.75" customHeight="1">
      <c r="A66" s="97" t="s">
        <v>463</v>
      </c>
      <c r="B66" s="96"/>
      <c r="C66" s="94"/>
    </row>
    <row r="67" spans="1:3" s="86" customFormat="1" ht="27.75" customHeight="1">
      <c r="A67" s="97" t="s">
        <v>464</v>
      </c>
      <c r="B67" s="96"/>
      <c r="C67" s="94"/>
    </row>
    <row r="68" spans="1:3" s="86" customFormat="1" ht="27.75" customHeight="1">
      <c r="A68" s="97" t="s">
        <v>465</v>
      </c>
      <c r="B68" s="96">
        <v>1066</v>
      </c>
      <c r="C68" s="94"/>
    </row>
    <row r="69" spans="1:3" s="86" customFormat="1" ht="27.75" customHeight="1">
      <c r="A69" s="97" t="s">
        <v>402</v>
      </c>
      <c r="B69" s="96">
        <f>1078+360</f>
        <v>1438</v>
      </c>
      <c r="C69" s="94"/>
    </row>
    <row r="70" spans="1:3" ht="16.5" customHeight="1">
      <c r="A70" s="87"/>
      <c r="B70" s="100"/>
      <c r="C70" s="87"/>
    </row>
    <row r="71" spans="1:3" ht="16.5" customHeight="1">
      <c r="A71" s="87"/>
      <c r="B71" s="100"/>
      <c r="C71" s="87"/>
    </row>
    <row r="72" spans="1:3" ht="16.5" customHeight="1">
      <c r="A72" s="87"/>
      <c r="B72" s="100"/>
      <c r="C72" s="87"/>
    </row>
    <row r="73" spans="1:3" ht="16.5" customHeight="1">
      <c r="A73" s="87"/>
      <c r="B73" s="100"/>
      <c r="C73" s="87"/>
    </row>
    <row r="74" spans="1:3" ht="16.5" customHeight="1">
      <c r="A74" s="87"/>
      <c r="B74" s="100"/>
      <c r="C74" s="87"/>
    </row>
    <row r="75" spans="1:3" ht="16.5" customHeight="1">
      <c r="A75" s="87"/>
      <c r="B75" s="100"/>
      <c r="C75" s="87"/>
    </row>
    <row r="76" spans="1:3" ht="16.5" customHeight="1">
      <c r="A76" s="87"/>
      <c r="B76" s="100"/>
      <c r="C76" s="87"/>
    </row>
    <row r="77" spans="1:3" ht="16.5" customHeight="1">
      <c r="A77" s="87"/>
      <c r="B77" s="100"/>
      <c r="C77" s="87"/>
    </row>
    <row r="78" spans="1:3" ht="16.5" customHeight="1">
      <c r="A78" s="87"/>
      <c r="B78" s="100"/>
      <c r="C78" s="87"/>
    </row>
    <row r="79" ht="16.5" customHeight="1">
      <c r="B79" s="101"/>
    </row>
    <row r="80" ht="16.5" customHeight="1">
      <c r="B80" s="101"/>
    </row>
    <row r="81" ht="16.5" customHeight="1">
      <c r="B81" s="101"/>
    </row>
    <row r="82" ht="16.5" customHeight="1">
      <c r="B82" s="101"/>
    </row>
    <row r="83" ht="16.5" customHeight="1">
      <c r="B83" s="101"/>
    </row>
    <row r="84" ht="16.5" customHeight="1">
      <c r="B84" s="101"/>
    </row>
    <row r="85" ht="16.5" customHeight="1">
      <c r="B85" s="101"/>
    </row>
    <row r="86" ht="16.5" customHeight="1">
      <c r="B86" s="101"/>
    </row>
    <row r="87" ht="16.5" customHeight="1">
      <c r="B87" s="101"/>
    </row>
    <row r="88" ht="16.5" customHeight="1">
      <c r="B88" s="101"/>
    </row>
    <row r="89" ht="16.5" customHeight="1">
      <c r="B89" s="101"/>
    </row>
    <row r="90" ht="16.5" customHeight="1">
      <c r="B90" s="101"/>
    </row>
    <row r="91" ht="16.5" customHeight="1">
      <c r="B91" s="101"/>
    </row>
    <row r="92" ht="16.5" customHeight="1">
      <c r="B92" s="101"/>
    </row>
    <row r="93" ht="16.5" customHeight="1">
      <c r="B93" s="101"/>
    </row>
    <row r="94" ht="16.5" customHeight="1">
      <c r="B94" s="101"/>
    </row>
    <row r="95" ht="16.5" customHeight="1">
      <c r="B95" s="101"/>
    </row>
    <row r="96" ht="16.5" customHeight="1">
      <c r="B96" s="101"/>
    </row>
    <row r="97" ht="16.5" customHeight="1">
      <c r="B97" s="101"/>
    </row>
    <row r="98" ht="16.5" customHeight="1">
      <c r="B98" s="101"/>
    </row>
    <row r="99" ht="16.5" customHeight="1">
      <c r="B99" s="101"/>
    </row>
    <row r="100" ht="16.5" customHeight="1">
      <c r="B100" s="101"/>
    </row>
    <row r="101" ht="16.5" customHeight="1">
      <c r="B101" s="10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0"/>
  <sheetViews>
    <sheetView zoomScaleSheetLayoutView="100" zoomScalePageLayoutView="0" workbookViewId="0" topLeftCell="A1">
      <selection activeCell="G11" sqref="G11"/>
    </sheetView>
  </sheetViews>
  <sheetFormatPr defaultColWidth="8.00390625" defaultRowHeight="21.75" customHeight="1"/>
  <cols>
    <col min="1" max="1" width="48.125" style="50" customWidth="1"/>
    <col min="2" max="2" width="48.125" style="51" customWidth="1"/>
    <col min="3" max="249" width="8.00390625" style="48" customWidth="1"/>
  </cols>
  <sheetData>
    <row r="1" spans="1:2" s="48" customFormat="1" ht="18.75" customHeight="1">
      <c r="A1" s="52" t="s">
        <v>33</v>
      </c>
      <c r="B1" s="53"/>
    </row>
    <row r="2" spans="1:2" s="48" customFormat="1" ht="24.75" customHeight="1">
      <c r="A2" s="136" t="s">
        <v>482</v>
      </c>
      <c r="B2" s="137"/>
    </row>
    <row r="3" spans="1:2" s="48" customFormat="1" ht="18" customHeight="1">
      <c r="A3" s="54"/>
      <c r="B3" s="55"/>
    </row>
    <row r="4" spans="1:2" s="48" customFormat="1" ht="24.75" customHeight="1">
      <c r="A4" s="142" t="s">
        <v>35</v>
      </c>
      <c r="B4" s="56" t="s">
        <v>4</v>
      </c>
    </row>
    <row r="5" spans="1:2" s="48" customFormat="1" ht="45" customHeight="1">
      <c r="A5" s="142"/>
      <c r="B5" s="57" t="s">
        <v>38</v>
      </c>
    </row>
    <row r="6" spans="1:2" s="48" customFormat="1" ht="25.5" customHeight="1">
      <c r="A6" s="58" t="s">
        <v>43</v>
      </c>
      <c r="B6" s="59">
        <f>B7+B10+B13+B19+B22+B26+B32+B35+B38+B40+B43+B47+B49+B54+B60+B65+B68+B71+B76</f>
        <v>24223</v>
      </c>
    </row>
    <row r="7" spans="1:2" s="48" customFormat="1" ht="25.5" customHeight="1">
      <c r="A7" s="58" t="s">
        <v>44</v>
      </c>
      <c r="B7" s="59">
        <f>B8+B9</f>
        <v>469</v>
      </c>
    </row>
    <row r="8" spans="1:2" s="48" customFormat="1" ht="25.5" customHeight="1">
      <c r="A8" s="58" t="s">
        <v>45</v>
      </c>
      <c r="B8" s="60">
        <v>431</v>
      </c>
    </row>
    <row r="9" spans="1:2" s="48" customFormat="1" ht="25.5" customHeight="1">
      <c r="A9" s="58" t="s">
        <v>46</v>
      </c>
      <c r="B9" s="60">
        <v>38</v>
      </c>
    </row>
    <row r="10" spans="1:2" s="48" customFormat="1" ht="25.5" customHeight="1">
      <c r="A10" s="58" t="s">
        <v>47</v>
      </c>
      <c r="B10" s="60">
        <v>329</v>
      </c>
    </row>
    <row r="11" spans="1:2" s="48" customFormat="1" ht="25.5" customHeight="1">
      <c r="A11" s="58" t="s">
        <v>45</v>
      </c>
      <c r="B11" s="60">
        <v>294</v>
      </c>
    </row>
    <row r="12" spans="1:2" s="48" customFormat="1" ht="25.5" customHeight="1">
      <c r="A12" s="58" t="s">
        <v>48</v>
      </c>
      <c r="B12" s="60">
        <v>35</v>
      </c>
    </row>
    <row r="13" spans="1:2" s="48" customFormat="1" ht="25.5" customHeight="1">
      <c r="A13" s="58" t="s">
        <v>49</v>
      </c>
      <c r="B13" s="60">
        <v>7015</v>
      </c>
    </row>
    <row r="14" spans="1:2" s="48" customFormat="1" ht="25.5" customHeight="1">
      <c r="A14" s="58" t="s">
        <v>45</v>
      </c>
      <c r="B14" s="60">
        <v>5331</v>
      </c>
    </row>
    <row r="15" spans="1:2" s="48" customFormat="1" ht="25.5" customHeight="1">
      <c r="A15" s="58" t="s">
        <v>50</v>
      </c>
      <c r="B15" s="60">
        <v>500</v>
      </c>
    </row>
    <row r="16" spans="1:2" s="48" customFormat="1" ht="25.5" customHeight="1">
      <c r="A16" s="58" t="s">
        <v>51</v>
      </c>
      <c r="B16" s="60">
        <v>50</v>
      </c>
    </row>
    <row r="17" spans="1:2" s="48" customFormat="1" ht="25.5" customHeight="1">
      <c r="A17" s="58" t="s">
        <v>53</v>
      </c>
      <c r="B17" s="60">
        <v>1034</v>
      </c>
    </row>
    <row r="18" spans="1:2" s="48" customFormat="1" ht="25.5" customHeight="1">
      <c r="A18" s="58" t="s">
        <v>55</v>
      </c>
      <c r="B18" s="60">
        <v>100</v>
      </c>
    </row>
    <row r="19" spans="1:2" s="48" customFormat="1" ht="25.5" customHeight="1">
      <c r="A19" s="58" t="s">
        <v>56</v>
      </c>
      <c r="B19" s="60">
        <v>1031</v>
      </c>
    </row>
    <row r="20" spans="1:2" s="48" customFormat="1" ht="25.5" customHeight="1">
      <c r="A20" s="58" t="s">
        <v>45</v>
      </c>
      <c r="B20" s="60">
        <v>304</v>
      </c>
    </row>
    <row r="21" spans="1:2" s="48" customFormat="1" ht="25.5" customHeight="1">
      <c r="A21" s="58" t="s">
        <v>53</v>
      </c>
      <c r="B21" s="60">
        <v>727</v>
      </c>
    </row>
    <row r="22" spans="1:2" s="48" customFormat="1" ht="25.5" customHeight="1">
      <c r="A22" s="58" t="s">
        <v>58</v>
      </c>
      <c r="B22" s="60">
        <v>619</v>
      </c>
    </row>
    <row r="23" spans="1:2" s="48" customFormat="1" ht="25.5" customHeight="1">
      <c r="A23" s="58" t="s">
        <v>45</v>
      </c>
      <c r="B23" s="60">
        <v>189</v>
      </c>
    </row>
    <row r="24" spans="1:2" s="48" customFormat="1" ht="25.5" customHeight="1">
      <c r="A24" s="58" t="s">
        <v>59</v>
      </c>
      <c r="B24" s="60">
        <v>176</v>
      </c>
    </row>
    <row r="25" spans="1:2" s="48" customFormat="1" ht="25.5" customHeight="1">
      <c r="A25" s="58" t="s">
        <v>53</v>
      </c>
      <c r="B25" s="60">
        <v>254</v>
      </c>
    </row>
    <row r="26" spans="1:2" s="48" customFormat="1" ht="25.5" customHeight="1">
      <c r="A26" s="58" t="s">
        <v>61</v>
      </c>
      <c r="B26" s="60">
        <v>1815</v>
      </c>
    </row>
    <row r="27" spans="1:2" s="48" customFormat="1" ht="25.5" customHeight="1">
      <c r="A27" s="58" t="s">
        <v>45</v>
      </c>
      <c r="B27" s="60">
        <v>333</v>
      </c>
    </row>
    <row r="28" spans="1:2" s="48" customFormat="1" ht="25.5" customHeight="1">
      <c r="A28" s="58" t="s">
        <v>62</v>
      </c>
      <c r="B28" s="60">
        <v>135</v>
      </c>
    </row>
    <row r="29" spans="1:2" s="48" customFormat="1" ht="25.5" customHeight="1">
      <c r="A29" s="58" t="s">
        <v>63</v>
      </c>
      <c r="B29" s="60">
        <v>50</v>
      </c>
    </row>
    <row r="30" spans="1:2" s="48" customFormat="1" ht="25.5" customHeight="1">
      <c r="A30" s="58" t="s">
        <v>64</v>
      </c>
      <c r="B30" s="60">
        <v>150</v>
      </c>
    </row>
    <row r="31" spans="1:2" s="48" customFormat="1" ht="25.5" customHeight="1">
      <c r="A31" s="58" t="s">
        <v>53</v>
      </c>
      <c r="B31" s="60">
        <v>1147</v>
      </c>
    </row>
    <row r="32" spans="1:2" s="48" customFormat="1" ht="25.5" customHeight="1">
      <c r="A32" s="58" t="s">
        <v>65</v>
      </c>
      <c r="B32" s="60">
        <v>935</v>
      </c>
    </row>
    <row r="33" spans="1:2" s="48" customFormat="1" ht="25.5" customHeight="1">
      <c r="A33" s="58" t="s">
        <v>45</v>
      </c>
      <c r="B33" s="60">
        <v>935</v>
      </c>
    </row>
    <row r="34" spans="1:2" s="48" customFormat="1" ht="25.5" customHeight="1">
      <c r="A34" s="58" t="s">
        <v>66</v>
      </c>
      <c r="B34" s="60"/>
    </row>
    <row r="35" spans="1:2" s="48" customFormat="1" ht="25.5" customHeight="1">
      <c r="A35" s="58" t="s">
        <v>67</v>
      </c>
      <c r="B35" s="60">
        <v>228</v>
      </c>
    </row>
    <row r="36" spans="1:2" s="48" customFormat="1" ht="25.5" customHeight="1">
      <c r="A36" s="58" t="s">
        <v>45</v>
      </c>
      <c r="B36" s="60">
        <v>228</v>
      </c>
    </row>
    <row r="37" spans="1:2" s="48" customFormat="1" ht="25.5" customHeight="1">
      <c r="A37" s="58" t="s">
        <v>50</v>
      </c>
      <c r="B37" s="60"/>
    </row>
    <row r="38" spans="1:2" s="48" customFormat="1" ht="25.5" customHeight="1">
      <c r="A38" s="58" t="s">
        <v>68</v>
      </c>
      <c r="B38" s="60"/>
    </row>
    <row r="39" spans="1:2" s="48" customFormat="1" ht="25.5" customHeight="1">
      <c r="A39" s="58" t="s">
        <v>69</v>
      </c>
      <c r="B39" s="60"/>
    </row>
    <row r="40" spans="1:2" s="48" customFormat="1" ht="25.5" customHeight="1">
      <c r="A40" s="58" t="s">
        <v>70</v>
      </c>
      <c r="B40" s="60">
        <v>1960</v>
      </c>
    </row>
    <row r="41" spans="1:2" s="48" customFormat="1" ht="25.5" customHeight="1">
      <c r="A41" s="58" t="s">
        <v>45</v>
      </c>
      <c r="B41" s="60">
        <v>1655</v>
      </c>
    </row>
    <row r="42" spans="1:2" s="48" customFormat="1" ht="25.5" customHeight="1">
      <c r="A42" s="58" t="s">
        <v>50</v>
      </c>
      <c r="B42" s="60">
        <v>305</v>
      </c>
    </row>
    <row r="43" spans="1:2" s="48" customFormat="1" ht="25.5" customHeight="1">
      <c r="A43" s="58" t="s">
        <v>72</v>
      </c>
      <c r="B43" s="60">
        <v>1996</v>
      </c>
    </row>
    <row r="44" spans="1:2" s="48" customFormat="1" ht="25.5" customHeight="1">
      <c r="A44" s="58" t="s">
        <v>45</v>
      </c>
      <c r="B44" s="60">
        <v>266</v>
      </c>
    </row>
    <row r="45" spans="1:2" s="48" customFormat="1" ht="25.5" customHeight="1">
      <c r="A45" s="58" t="s">
        <v>73</v>
      </c>
      <c r="B45" s="60">
        <v>576</v>
      </c>
    </row>
    <row r="46" spans="1:2" s="48" customFormat="1" ht="25.5" customHeight="1">
      <c r="A46" s="58" t="s">
        <v>53</v>
      </c>
      <c r="B46" s="60">
        <v>1154</v>
      </c>
    </row>
    <row r="47" spans="1:2" s="48" customFormat="1" ht="25.5" customHeight="1">
      <c r="A47" s="58" t="s">
        <v>75</v>
      </c>
      <c r="B47" s="60">
        <v>184</v>
      </c>
    </row>
    <row r="48" spans="1:2" s="48" customFormat="1" ht="25.5" customHeight="1">
      <c r="A48" s="58" t="s">
        <v>76</v>
      </c>
      <c r="B48" s="60">
        <v>184</v>
      </c>
    </row>
    <row r="49" spans="1:2" s="48" customFormat="1" ht="25.5" customHeight="1">
      <c r="A49" s="58" t="s">
        <v>77</v>
      </c>
      <c r="B49" s="60">
        <v>93</v>
      </c>
    </row>
    <row r="50" spans="1:2" s="48" customFormat="1" ht="25.5" customHeight="1">
      <c r="A50" s="58" t="s">
        <v>45</v>
      </c>
      <c r="B50" s="60">
        <v>54</v>
      </c>
    </row>
    <row r="51" spans="1:2" s="48" customFormat="1" ht="25.5" customHeight="1">
      <c r="A51" s="58" t="s">
        <v>50</v>
      </c>
      <c r="B51" s="60"/>
    </row>
    <row r="52" spans="1:2" s="48" customFormat="1" ht="25.5" customHeight="1">
      <c r="A52" s="58" t="s">
        <v>78</v>
      </c>
      <c r="B52" s="60">
        <v>39</v>
      </c>
    </row>
    <row r="53" spans="1:2" s="48" customFormat="1" ht="25.5" customHeight="1">
      <c r="A53" s="58" t="s">
        <v>79</v>
      </c>
      <c r="B53" s="60"/>
    </row>
    <row r="54" spans="1:2" s="48" customFormat="1" ht="25.5" customHeight="1">
      <c r="A54" s="58" t="s">
        <v>80</v>
      </c>
      <c r="B54" s="60">
        <f>SUM(B55:B59)</f>
        <v>3519</v>
      </c>
    </row>
    <row r="55" spans="1:2" s="48" customFormat="1" ht="25.5" customHeight="1">
      <c r="A55" s="58" t="s">
        <v>45</v>
      </c>
      <c r="B55" s="60">
        <v>1416</v>
      </c>
    </row>
    <row r="56" spans="1:2" s="49" customFormat="1" ht="25.5" customHeight="1">
      <c r="A56" s="61" t="s">
        <v>50</v>
      </c>
      <c r="B56" s="62">
        <f>444+297</f>
        <v>741</v>
      </c>
    </row>
    <row r="57" spans="1:2" s="49" customFormat="1" ht="25.5" customHeight="1">
      <c r="A57" s="61" t="s">
        <v>82</v>
      </c>
      <c r="B57" s="62">
        <v>91</v>
      </c>
    </row>
    <row r="58" spans="1:2" s="49" customFormat="1" ht="25.5" customHeight="1">
      <c r="A58" s="61" t="s">
        <v>83</v>
      </c>
      <c r="B58" s="62">
        <v>111</v>
      </c>
    </row>
    <row r="59" spans="1:2" s="49" customFormat="1" ht="25.5" customHeight="1">
      <c r="A59" s="61" t="s">
        <v>53</v>
      </c>
      <c r="B59" s="62">
        <v>1160</v>
      </c>
    </row>
    <row r="60" spans="1:2" s="49" customFormat="1" ht="25.5" customHeight="1">
      <c r="A60" s="61" t="s">
        <v>85</v>
      </c>
      <c r="B60" s="62">
        <f>SUM(B61:B64)</f>
        <v>737</v>
      </c>
    </row>
    <row r="61" spans="1:2" s="49" customFormat="1" ht="25.5" customHeight="1">
      <c r="A61" s="61" t="s">
        <v>45</v>
      </c>
      <c r="B61" s="62">
        <f>597-297</f>
        <v>300</v>
      </c>
    </row>
    <row r="62" spans="1:2" s="48" customFormat="1" ht="25.5" customHeight="1">
      <c r="A62" s="58" t="s">
        <v>50</v>
      </c>
      <c r="B62" s="60">
        <v>417</v>
      </c>
    </row>
    <row r="63" spans="1:2" s="48" customFormat="1" ht="25.5" customHeight="1">
      <c r="A63" s="58" t="s">
        <v>87</v>
      </c>
      <c r="B63" s="60">
        <v>20</v>
      </c>
    </row>
    <row r="64" spans="1:2" s="48" customFormat="1" ht="25.5" customHeight="1">
      <c r="A64" s="58" t="s">
        <v>89</v>
      </c>
      <c r="B64" s="60"/>
    </row>
    <row r="65" spans="1:2" s="48" customFormat="1" ht="25.5" customHeight="1">
      <c r="A65" s="58" t="s">
        <v>90</v>
      </c>
      <c r="B65" s="60">
        <v>814</v>
      </c>
    </row>
    <row r="66" spans="1:2" s="48" customFormat="1" ht="25.5" customHeight="1">
      <c r="A66" s="58" t="s">
        <v>45</v>
      </c>
      <c r="B66" s="60">
        <v>259</v>
      </c>
    </row>
    <row r="67" spans="1:2" s="48" customFormat="1" ht="25.5" customHeight="1">
      <c r="A67" s="58" t="s">
        <v>50</v>
      </c>
      <c r="B67" s="60">
        <v>555</v>
      </c>
    </row>
    <row r="68" spans="1:2" s="48" customFormat="1" ht="25.5" customHeight="1">
      <c r="A68" s="58" t="s">
        <v>92</v>
      </c>
      <c r="B68" s="60">
        <v>129</v>
      </c>
    </row>
    <row r="69" spans="1:2" s="48" customFormat="1" ht="25.5" customHeight="1">
      <c r="A69" s="58" t="s">
        <v>45</v>
      </c>
      <c r="B69" s="60">
        <v>118</v>
      </c>
    </row>
    <row r="70" spans="1:2" s="48" customFormat="1" ht="25.5" customHeight="1">
      <c r="A70" s="58" t="s">
        <v>93</v>
      </c>
      <c r="B70" s="60">
        <v>11</v>
      </c>
    </row>
    <row r="71" spans="1:2" s="48" customFormat="1" ht="25.5" customHeight="1">
      <c r="A71" s="58" t="s">
        <v>94</v>
      </c>
      <c r="B71" s="60">
        <v>2112</v>
      </c>
    </row>
    <row r="72" spans="1:2" s="48" customFormat="1" ht="25.5" customHeight="1">
      <c r="A72" s="58" t="s">
        <v>45</v>
      </c>
      <c r="B72" s="60">
        <v>1259</v>
      </c>
    </row>
    <row r="73" spans="1:2" s="48" customFormat="1" ht="25.5" customHeight="1">
      <c r="A73" s="58" t="s">
        <v>50</v>
      </c>
      <c r="B73" s="60"/>
    </row>
    <row r="74" spans="1:2" s="48" customFormat="1" ht="25.5" customHeight="1">
      <c r="A74" s="58" t="s">
        <v>95</v>
      </c>
      <c r="B74" s="60"/>
    </row>
    <row r="75" spans="1:2" s="48" customFormat="1" ht="25.5" customHeight="1">
      <c r="A75" s="58" t="s">
        <v>53</v>
      </c>
      <c r="B75" s="60">
        <v>853</v>
      </c>
    </row>
    <row r="76" spans="1:2" s="48" customFormat="1" ht="25.5" customHeight="1">
      <c r="A76" s="58" t="s">
        <v>96</v>
      </c>
      <c r="B76" s="60">
        <v>238</v>
      </c>
    </row>
    <row r="77" spans="1:2" s="48" customFormat="1" ht="25.5" customHeight="1">
      <c r="A77" s="58" t="s">
        <v>97</v>
      </c>
      <c r="B77" s="60">
        <v>238</v>
      </c>
    </row>
    <row r="78" spans="1:2" s="48" customFormat="1" ht="25.5" customHeight="1">
      <c r="A78" s="58" t="s">
        <v>98</v>
      </c>
      <c r="B78" s="60">
        <v>8038</v>
      </c>
    </row>
    <row r="79" spans="1:2" s="48" customFormat="1" ht="25.5" customHeight="1">
      <c r="A79" s="58" t="s">
        <v>99</v>
      </c>
      <c r="B79" s="60">
        <v>20</v>
      </c>
    </row>
    <row r="80" spans="1:2" s="48" customFormat="1" ht="25.5" customHeight="1">
      <c r="A80" s="58" t="s">
        <v>100</v>
      </c>
      <c r="B80" s="60">
        <v>20</v>
      </c>
    </row>
    <row r="81" spans="1:2" s="48" customFormat="1" ht="25.5" customHeight="1">
      <c r="A81" s="58" t="s">
        <v>101</v>
      </c>
      <c r="B81" s="60">
        <v>7264</v>
      </c>
    </row>
    <row r="82" spans="1:2" s="48" customFormat="1" ht="25.5" customHeight="1">
      <c r="A82" s="58" t="s">
        <v>45</v>
      </c>
      <c r="B82" s="60">
        <v>4635</v>
      </c>
    </row>
    <row r="83" spans="1:2" s="48" customFormat="1" ht="25.5" customHeight="1">
      <c r="A83" s="58" t="s">
        <v>50</v>
      </c>
      <c r="B83" s="60">
        <v>1469</v>
      </c>
    </row>
    <row r="84" spans="1:2" s="48" customFormat="1" ht="25.5" customHeight="1">
      <c r="A84" s="58" t="s">
        <v>103</v>
      </c>
      <c r="B84" s="60">
        <v>1160</v>
      </c>
    </row>
    <row r="85" spans="1:2" s="48" customFormat="1" ht="25.5" customHeight="1">
      <c r="A85" s="58" t="s">
        <v>104</v>
      </c>
      <c r="B85" s="60">
        <v>30</v>
      </c>
    </row>
    <row r="86" spans="1:2" s="48" customFormat="1" ht="25.5" customHeight="1">
      <c r="A86" s="58" t="s">
        <v>50</v>
      </c>
      <c r="B86" s="60">
        <v>30</v>
      </c>
    </row>
    <row r="87" spans="1:2" s="48" customFormat="1" ht="25.5" customHeight="1">
      <c r="A87" s="58" t="s">
        <v>105</v>
      </c>
      <c r="B87" s="60"/>
    </row>
    <row r="88" spans="1:2" s="48" customFormat="1" ht="25.5" customHeight="1">
      <c r="A88" s="58" t="s">
        <v>106</v>
      </c>
      <c r="B88" s="60">
        <v>724</v>
      </c>
    </row>
    <row r="89" spans="1:2" s="48" customFormat="1" ht="25.5" customHeight="1">
      <c r="A89" s="58" t="s">
        <v>45</v>
      </c>
      <c r="B89" s="60">
        <v>645</v>
      </c>
    </row>
    <row r="90" spans="1:2" s="48" customFormat="1" ht="25.5" customHeight="1">
      <c r="A90" s="58" t="s">
        <v>50</v>
      </c>
      <c r="B90" s="60">
        <v>79</v>
      </c>
    </row>
    <row r="91" spans="1:2" s="48" customFormat="1" ht="25.5" customHeight="1">
      <c r="A91" s="58" t="s">
        <v>107</v>
      </c>
      <c r="B91" s="60">
        <v>59671</v>
      </c>
    </row>
    <row r="92" spans="1:2" s="48" customFormat="1" ht="25.5" customHeight="1">
      <c r="A92" s="58" t="s">
        <v>108</v>
      </c>
      <c r="B92" s="60">
        <v>1310</v>
      </c>
    </row>
    <row r="93" spans="1:2" s="48" customFormat="1" ht="25.5" customHeight="1">
      <c r="A93" s="58" t="s">
        <v>45</v>
      </c>
      <c r="B93" s="60">
        <v>132</v>
      </c>
    </row>
    <row r="94" spans="1:2" s="48" customFormat="1" ht="25.5" customHeight="1">
      <c r="A94" s="58" t="s">
        <v>109</v>
      </c>
      <c r="B94" s="60">
        <v>1178</v>
      </c>
    </row>
    <row r="95" spans="1:2" s="48" customFormat="1" ht="25.5" customHeight="1">
      <c r="A95" s="58" t="s">
        <v>110</v>
      </c>
      <c r="B95" s="60">
        <v>51692</v>
      </c>
    </row>
    <row r="96" spans="1:2" s="48" customFormat="1" ht="25.5" customHeight="1">
      <c r="A96" s="58" t="s">
        <v>111</v>
      </c>
      <c r="B96" s="60">
        <v>2628</v>
      </c>
    </row>
    <row r="97" spans="1:2" s="48" customFormat="1" ht="25.5" customHeight="1">
      <c r="A97" s="58" t="s">
        <v>112</v>
      </c>
      <c r="B97" s="60">
        <v>21012</v>
      </c>
    </row>
    <row r="98" spans="1:2" s="48" customFormat="1" ht="25.5" customHeight="1">
      <c r="A98" s="58" t="s">
        <v>113</v>
      </c>
      <c r="B98" s="60">
        <v>14343</v>
      </c>
    </row>
    <row r="99" spans="1:2" s="48" customFormat="1" ht="25.5" customHeight="1">
      <c r="A99" s="58" t="s">
        <v>114</v>
      </c>
      <c r="B99" s="60">
        <v>8323</v>
      </c>
    </row>
    <row r="100" spans="1:2" s="48" customFormat="1" ht="25.5" customHeight="1">
      <c r="A100" s="58" t="s">
        <v>115</v>
      </c>
      <c r="B100" s="60">
        <v>800</v>
      </c>
    </row>
    <row r="101" spans="1:2" s="48" customFormat="1" ht="25.5" customHeight="1">
      <c r="A101" s="58" t="s">
        <v>116</v>
      </c>
      <c r="B101" s="60">
        <v>4586</v>
      </c>
    </row>
    <row r="102" spans="1:2" s="48" customFormat="1" ht="25.5" customHeight="1">
      <c r="A102" s="58" t="s">
        <v>117</v>
      </c>
      <c r="B102" s="60">
        <v>3237</v>
      </c>
    </row>
    <row r="103" spans="1:2" s="48" customFormat="1" ht="25.5" customHeight="1">
      <c r="A103" s="58" t="s">
        <v>118</v>
      </c>
      <c r="B103" s="60">
        <v>3237</v>
      </c>
    </row>
    <row r="104" spans="1:2" s="48" customFormat="1" ht="25.5" customHeight="1">
      <c r="A104" s="58" t="s">
        <v>119</v>
      </c>
      <c r="B104" s="60">
        <v>17</v>
      </c>
    </row>
    <row r="105" spans="1:2" s="48" customFormat="1" ht="25.5" customHeight="1">
      <c r="A105" s="58" t="s">
        <v>120</v>
      </c>
      <c r="B105" s="60">
        <v>17</v>
      </c>
    </row>
    <row r="106" spans="1:2" s="48" customFormat="1" ht="25.5" customHeight="1">
      <c r="A106" s="58" t="s">
        <v>121</v>
      </c>
      <c r="B106" s="60">
        <v>301</v>
      </c>
    </row>
    <row r="107" spans="1:2" s="48" customFormat="1" ht="25.5" customHeight="1">
      <c r="A107" s="58" t="s">
        <v>122</v>
      </c>
      <c r="B107" s="60">
        <v>301</v>
      </c>
    </row>
    <row r="108" spans="1:2" s="49" customFormat="1" ht="25.5" customHeight="1">
      <c r="A108" s="61" t="s">
        <v>123</v>
      </c>
      <c r="B108" s="62">
        <v>698</v>
      </c>
    </row>
    <row r="109" spans="1:2" s="48" customFormat="1" ht="25.5" customHeight="1">
      <c r="A109" s="58" t="s">
        <v>124</v>
      </c>
      <c r="B109" s="60">
        <v>362</v>
      </c>
    </row>
    <row r="110" spans="1:2" s="48" customFormat="1" ht="25.5" customHeight="1">
      <c r="A110" s="58" t="s">
        <v>125</v>
      </c>
      <c r="B110" s="60">
        <v>336</v>
      </c>
    </row>
    <row r="111" spans="1:2" s="48" customFormat="1" ht="25.5" customHeight="1">
      <c r="A111" s="58" t="s">
        <v>126</v>
      </c>
      <c r="B111" s="60">
        <v>2416</v>
      </c>
    </row>
    <row r="112" spans="1:2" s="48" customFormat="1" ht="25.5" customHeight="1">
      <c r="A112" s="58" t="s">
        <v>127</v>
      </c>
      <c r="B112" s="60">
        <v>2416</v>
      </c>
    </row>
    <row r="113" spans="1:2" s="48" customFormat="1" ht="25.5" customHeight="1">
      <c r="A113" s="58" t="s">
        <v>129</v>
      </c>
      <c r="B113" s="60"/>
    </row>
    <row r="114" spans="1:2" s="48" customFormat="1" ht="25.5" customHeight="1">
      <c r="A114" s="58" t="s">
        <v>130</v>
      </c>
      <c r="B114" s="60">
        <v>962</v>
      </c>
    </row>
    <row r="115" spans="1:2" s="48" customFormat="1" ht="25.5" customHeight="1">
      <c r="A115" s="58" t="s">
        <v>131</v>
      </c>
      <c r="B115" s="60">
        <v>214</v>
      </c>
    </row>
    <row r="116" spans="1:2" s="48" customFormat="1" ht="25.5" customHeight="1">
      <c r="A116" s="58" t="s">
        <v>45</v>
      </c>
      <c r="B116" s="60">
        <v>214</v>
      </c>
    </row>
    <row r="117" spans="1:2" s="48" customFormat="1" ht="25.5" customHeight="1">
      <c r="A117" s="58" t="s">
        <v>132</v>
      </c>
      <c r="B117" s="60">
        <v>640</v>
      </c>
    </row>
    <row r="118" spans="1:2" s="48" customFormat="1" ht="25.5" customHeight="1">
      <c r="A118" s="58" t="s">
        <v>133</v>
      </c>
      <c r="B118" s="60">
        <v>640</v>
      </c>
    </row>
    <row r="119" spans="1:2" s="48" customFormat="1" ht="25.5" customHeight="1">
      <c r="A119" s="58" t="s">
        <v>134</v>
      </c>
      <c r="B119" s="60">
        <v>8</v>
      </c>
    </row>
    <row r="120" spans="1:2" s="48" customFormat="1" ht="25.5" customHeight="1">
      <c r="A120" s="58" t="s">
        <v>135</v>
      </c>
      <c r="B120" s="60">
        <v>8</v>
      </c>
    </row>
    <row r="121" spans="1:2" s="48" customFormat="1" ht="25.5" customHeight="1">
      <c r="A121" s="58" t="s">
        <v>136</v>
      </c>
      <c r="B121" s="60">
        <v>100</v>
      </c>
    </row>
    <row r="122" spans="1:2" s="48" customFormat="1" ht="25.5" customHeight="1">
      <c r="A122" s="58" t="s">
        <v>137</v>
      </c>
      <c r="B122" s="60">
        <v>100</v>
      </c>
    </row>
    <row r="123" spans="1:2" s="48" customFormat="1" ht="25.5" customHeight="1">
      <c r="A123" s="58" t="s">
        <v>138</v>
      </c>
      <c r="B123" s="60">
        <f>B124+B134+B138+B142+B145+B148</f>
        <v>11052</v>
      </c>
    </row>
    <row r="124" spans="1:2" s="48" customFormat="1" ht="25.5" customHeight="1">
      <c r="A124" s="58" t="s">
        <v>139</v>
      </c>
      <c r="B124" s="60">
        <f>SUM(B125:B133)</f>
        <v>4182</v>
      </c>
    </row>
    <row r="125" spans="1:2" s="48" customFormat="1" ht="25.5" customHeight="1">
      <c r="A125" s="58" t="s">
        <v>45</v>
      </c>
      <c r="B125" s="60">
        <v>194</v>
      </c>
    </row>
    <row r="126" spans="1:2" s="48" customFormat="1" ht="25.5" customHeight="1">
      <c r="A126" s="58" t="s">
        <v>140</v>
      </c>
      <c r="B126" s="60">
        <v>231</v>
      </c>
    </row>
    <row r="127" spans="1:2" s="48" customFormat="1" ht="25.5" customHeight="1">
      <c r="A127" s="58" t="s">
        <v>141</v>
      </c>
      <c r="B127" s="60">
        <v>2138</v>
      </c>
    </row>
    <row r="128" spans="1:2" s="48" customFormat="1" ht="25.5" customHeight="1">
      <c r="A128" s="58" t="s">
        <v>143</v>
      </c>
      <c r="B128" s="60">
        <v>13</v>
      </c>
    </row>
    <row r="129" spans="1:2" s="48" customFormat="1" ht="25.5" customHeight="1">
      <c r="A129" s="58" t="s">
        <v>144</v>
      </c>
      <c r="B129" s="60">
        <v>146</v>
      </c>
    </row>
    <row r="130" spans="1:2" s="48" customFormat="1" ht="25.5" customHeight="1">
      <c r="A130" s="58" t="s">
        <v>145</v>
      </c>
      <c r="B130" s="60">
        <v>120</v>
      </c>
    </row>
    <row r="131" spans="1:2" s="48" customFormat="1" ht="25.5" customHeight="1">
      <c r="A131" s="58" t="s">
        <v>146</v>
      </c>
      <c r="B131" s="60">
        <v>1000</v>
      </c>
    </row>
    <row r="132" spans="1:2" s="48" customFormat="1" ht="25.5" customHeight="1">
      <c r="A132" s="58" t="s">
        <v>148</v>
      </c>
      <c r="B132" s="60">
        <v>237</v>
      </c>
    </row>
    <row r="133" spans="1:2" s="48" customFormat="1" ht="25.5" customHeight="1">
      <c r="A133" s="58" t="s">
        <v>149</v>
      </c>
      <c r="B133" s="60">
        <v>103</v>
      </c>
    </row>
    <row r="134" spans="1:2" s="48" customFormat="1" ht="25.5" customHeight="1">
      <c r="A134" s="58" t="s">
        <v>150</v>
      </c>
      <c r="B134" s="60">
        <f>B135+B136+B137</f>
        <v>2977</v>
      </c>
    </row>
    <row r="135" spans="1:2" s="48" customFormat="1" ht="25.5" customHeight="1">
      <c r="A135" s="58" t="s">
        <v>151</v>
      </c>
      <c r="B135" s="60">
        <v>2647</v>
      </c>
    </row>
    <row r="136" spans="1:2" s="48" customFormat="1" ht="25.5" customHeight="1">
      <c r="A136" s="58" t="s">
        <v>153</v>
      </c>
      <c r="B136" s="60">
        <v>260</v>
      </c>
    </row>
    <row r="137" spans="1:2" s="48" customFormat="1" ht="25.5" customHeight="1">
      <c r="A137" s="58" t="s">
        <v>154</v>
      </c>
      <c r="B137" s="60">
        <v>70</v>
      </c>
    </row>
    <row r="138" spans="1:2" s="48" customFormat="1" ht="25.5" customHeight="1">
      <c r="A138" s="58" t="s">
        <v>155</v>
      </c>
      <c r="B138" s="60">
        <f>B139+B140+B141</f>
        <v>1958</v>
      </c>
    </row>
    <row r="139" spans="1:2" s="48" customFormat="1" ht="25.5" customHeight="1">
      <c r="A139" s="58" t="s">
        <v>156</v>
      </c>
      <c r="B139" s="60">
        <v>1493</v>
      </c>
    </row>
    <row r="140" spans="1:2" s="48" customFormat="1" ht="25.5" customHeight="1">
      <c r="A140" s="58" t="s">
        <v>158</v>
      </c>
      <c r="B140" s="60">
        <v>409</v>
      </c>
    </row>
    <row r="141" spans="1:2" s="48" customFormat="1" ht="25.5" customHeight="1">
      <c r="A141" s="58" t="s">
        <v>159</v>
      </c>
      <c r="B141" s="60">
        <v>56</v>
      </c>
    </row>
    <row r="142" spans="1:2" s="48" customFormat="1" ht="25.5" customHeight="1">
      <c r="A142" s="58" t="s">
        <v>160</v>
      </c>
      <c r="B142" s="60">
        <f>B143+B144</f>
        <v>298</v>
      </c>
    </row>
    <row r="143" spans="1:2" s="48" customFormat="1" ht="25.5" customHeight="1">
      <c r="A143" s="58" t="s">
        <v>161</v>
      </c>
      <c r="B143" s="60">
        <v>290</v>
      </c>
    </row>
    <row r="144" spans="1:2" s="48" customFormat="1" ht="25.5" customHeight="1">
      <c r="A144" s="58" t="s">
        <v>163</v>
      </c>
      <c r="B144" s="60">
        <v>8</v>
      </c>
    </row>
    <row r="145" spans="1:2" s="48" customFormat="1" ht="25.5" customHeight="1">
      <c r="A145" s="58" t="s">
        <v>164</v>
      </c>
      <c r="B145" s="60">
        <v>1037</v>
      </c>
    </row>
    <row r="146" spans="1:2" s="48" customFormat="1" ht="25.5" customHeight="1">
      <c r="A146" s="58" t="s">
        <v>165</v>
      </c>
      <c r="B146" s="60">
        <v>1005</v>
      </c>
    </row>
    <row r="147" spans="1:2" s="48" customFormat="1" ht="25.5" customHeight="1">
      <c r="A147" s="58" t="s">
        <v>166</v>
      </c>
      <c r="B147" s="60">
        <v>32</v>
      </c>
    </row>
    <row r="148" spans="1:2" s="48" customFormat="1" ht="25.5" customHeight="1">
      <c r="A148" s="58" t="s">
        <v>167</v>
      </c>
      <c r="B148" s="60">
        <v>600</v>
      </c>
    </row>
    <row r="149" spans="1:2" s="48" customFormat="1" ht="25.5" customHeight="1">
      <c r="A149" s="58" t="s">
        <v>168</v>
      </c>
      <c r="B149" s="60">
        <v>300</v>
      </c>
    </row>
    <row r="150" spans="1:2" s="48" customFormat="1" ht="25.5" customHeight="1">
      <c r="A150" s="58" t="s">
        <v>169</v>
      </c>
      <c r="B150" s="60">
        <v>300</v>
      </c>
    </row>
    <row r="151" spans="1:2" s="48" customFormat="1" ht="25.5" customHeight="1">
      <c r="A151" s="58" t="s">
        <v>170</v>
      </c>
      <c r="B151" s="60">
        <f>B152+B155+B160+B167+B169+B171+B176+B182+B187+B192+B194+B197+B199+B201+B204+B208</f>
        <v>33045</v>
      </c>
    </row>
    <row r="152" spans="1:2" s="48" customFormat="1" ht="25.5" customHeight="1">
      <c r="A152" s="58" t="s">
        <v>171</v>
      </c>
      <c r="B152" s="60">
        <v>1646</v>
      </c>
    </row>
    <row r="153" spans="1:2" s="48" customFormat="1" ht="25.5" customHeight="1">
      <c r="A153" s="58" t="s">
        <v>45</v>
      </c>
      <c r="B153" s="60">
        <v>820</v>
      </c>
    </row>
    <row r="154" spans="1:2" s="48" customFormat="1" ht="25.5" customHeight="1">
      <c r="A154" s="58" t="s">
        <v>172</v>
      </c>
      <c r="B154" s="60">
        <v>826</v>
      </c>
    </row>
    <row r="155" spans="1:2" s="48" customFormat="1" ht="25.5" customHeight="1">
      <c r="A155" s="58" t="s">
        <v>173</v>
      </c>
      <c r="B155" s="60">
        <f>SUM(B156:B159)</f>
        <v>1555</v>
      </c>
    </row>
    <row r="156" spans="1:2" s="48" customFormat="1" ht="25.5" customHeight="1">
      <c r="A156" s="58" t="s">
        <v>45</v>
      </c>
      <c r="B156" s="60">
        <v>108</v>
      </c>
    </row>
    <row r="157" spans="1:2" s="48" customFormat="1" ht="25.5" customHeight="1">
      <c r="A157" s="58" t="s">
        <v>174</v>
      </c>
      <c r="B157" s="60">
        <v>10</v>
      </c>
    </row>
    <row r="158" spans="1:2" s="48" customFormat="1" ht="25.5" customHeight="1">
      <c r="A158" s="58" t="s">
        <v>175</v>
      </c>
      <c r="B158" s="60">
        <v>1200</v>
      </c>
    </row>
    <row r="159" spans="1:2" s="48" customFormat="1" ht="25.5" customHeight="1">
      <c r="A159" s="58" t="s">
        <v>177</v>
      </c>
      <c r="B159" s="60">
        <v>237</v>
      </c>
    </row>
    <row r="160" spans="1:2" s="48" customFormat="1" ht="25.5" customHeight="1">
      <c r="A160" s="58" t="s">
        <v>178</v>
      </c>
      <c r="B160" s="60">
        <v>10181</v>
      </c>
    </row>
    <row r="161" spans="1:2" s="48" customFormat="1" ht="25.5" customHeight="1">
      <c r="A161" s="58" t="s">
        <v>179</v>
      </c>
      <c r="B161" s="60">
        <v>334</v>
      </c>
    </row>
    <row r="162" spans="1:2" s="48" customFormat="1" ht="25.5" customHeight="1">
      <c r="A162" s="58" t="s">
        <v>180</v>
      </c>
      <c r="B162" s="60">
        <v>613</v>
      </c>
    </row>
    <row r="163" spans="1:2" s="48" customFormat="1" ht="25.5" customHeight="1">
      <c r="A163" s="58" t="s">
        <v>181</v>
      </c>
      <c r="B163" s="60">
        <v>340</v>
      </c>
    </row>
    <row r="164" spans="1:2" s="48" customFormat="1" ht="25.5" customHeight="1">
      <c r="A164" s="58" t="s">
        <v>182</v>
      </c>
      <c r="B164" s="60"/>
    </row>
    <row r="165" spans="1:2" s="49" customFormat="1" ht="25.5" customHeight="1">
      <c r="A165" s="61" t="s">
        <v>183</v>
      </c>
      <c r="B165" s="62">
        <f>8507-1382</f>
        <v>7125</v>
      </c>
    </row>
    <row r="166" spans="1:2" s="48" customFormat="1" ht="25.5" customHeight="1">
      <c r="A166" s="58" t="s">
        <v>185</v>
      </c>
      <c r="B166" s="60">
        <f>387+1382</f>
        <v>1769</v>
      </c>
    </row>
    <row r="167" spans="1:2" s="48" customFormat="1" ht="25.5" customHeight="1">
      <c r="A167" s="58" t="s">
        <v>187</v>
      </c>
      <c r="B167" s="60">
        <v>991</v>
      </c>
    </row>
    <row r="168" spans="1:2" s="48" customFormat="1" ht="25.5" customHeight="1">
      <c r="A168" s="58" t="s">
        <v>188</v>
      </c>
      <c r="B168" s="60">
        <v>991</v>
      </c>
    </row>
    <row r="169" spans="1:2" s="48" customFormat="1" ht="25.5" customHeight="1">
      <c r="A169" s="58" t="s">
        <v>189</v>
      </c>
      <c r="B169" s="60">
        <v>799</v>
      </c>
    </row>
    <row r="170" spans="1:2" s="48" customFormat="1" ht="25.5" customHeight="1">
      <c r="A170" s="58" t="s">
        <v>190</v>
      </c>
      <c r="B170" s="60">
        <v>799</v>
      </c>
    </row>
    <row r="171" spans="1:2" s="48" customFormat="1" ht="25.5" customHeight="1">
      <c r="A171" s="58" t="s">
        <v>191</v>
      </c>
      <c r="B171" s="60">
        <v>3787</v>
      </c>
    </row>
    <row r="172" spans="1:2" s="48" customFormat="1" ht="25.5" customHeight="1">
      <c r="A172" s="58" t="s">
        <v>192</v>
      </c>
      <c r="B172" s="60">
        <v>365</v>
      </c>
    </row>
    <row r="173" spans="1:2" s="48" customFormat="1" ht="25.5" customHeight="1">
      <c r="A173" s="58" t="s">
        <v>193</v>
      </c>
      <c r="B173" s="60">
        <v>62</v>
      </c>
    </row>
    <row r="174" spans="1:2" s="48" customFormat="1" ht="25.5" customHeight="1">
      <c r="A174" s="58" t="s">
        <v>194</v>
      </c>
      <c r="B174" s="60">
        <v>1089</v>
      </c>
    </row>
    <row r="175" spans="1:2" s="48" customFormat="1" ht="25.5" customHeight="1">
      <c r="A175" s="58" t="s">
        <v>195</v>
      </c>
      <c r="B175" s="60">
        <v>2271</v>
      </c>
    </row>
    <row r="176" spans="1:2" s="48" customFormat="1" ht="25.5" customHeight="1">
      <c r="A176" s="58" t="s">
        <v>196</v>
      </c>
      <c r="B176" s="60">
        <v>1796</v>
      </c>
    </row>
    <row r="177" spans="1:2" s="48" customFormat="1" ht="25.5" customHeight="1">
      <c r="A177" s="58" t="s">
        <v>197</v>
      </c>
      <c r="B177" s="60">
        <v>945</v>
      </c>
    </row>
    <row r="178" spans="1:2" s="48" customFormat="1" ht="25.5" customHeight="1">
      <c r="A178" s="58" t="s">
        <v>199</v>
      </c>
      <c r="B178" s="60">
        <v>222</v>
      </c>
    </row>
    <row r="179" spans="1:2" s="48" customFormat="1" ht="25.5" customHeight="1">
      <c r="A179" s="58" t="s">
        <v>200</v>
      </c>
      <c r="B179" s="60">
        <v>22</v>
      </c>
    </row>
    <row r="180" spans="1:2" s="48" customFormat="1" ht="25.5" customHeight="1">
      <c r="A180" s="58" t="s">
        <v>201</v>
      </c>
      <c r="B180" s="60"/>
    </row>
    <row r="181" spans="1:2" s="48" customFormat="1" ht="25.5" customHeight="1">
      <c r="A181" s="58" t="s">
        <v>202</v>
      </c>
      <c r="B181" s="60">
        <v>607</v>
      </c>
    </row>
    <row r="182" spans="1:2" s="48" customFormat="1" ht="25.5" customHeight="1">
      <c r="A182" s="58" t="s">
        <v>203</v>
      </c>
      <c r="B182" s="60">
        <v>830</v>
      </c>
    </row>
    <row r="183" spans="1:2" s="48" customFormat="1" ht="25.5" customHeight="1">
      <c r="A183" s="58" t="s">
        <v>204</v>
      </c>
      <c r="B183" s="60"/>
    </row>
    <row r="184" spans="1:2" s="48" customFormat="1" ht="25.5" customHeight="1">
      <c r="A184" s="58" t="s">
        <v>205</v>
      </c>
      <c r="B184" s="60">
        <v>227</v>
      </c>
    </row>
    <row r="185" spans="1:2" s="48" customFormat="1" ht="25.5" customHeight="1">
      <c r="A185" s="58" t="s">
        <v>207</v>
      </c>
      <c r="B185" s="60">
        <v>549</v>
      </c>
    </row>
    <row r="186" spans="1:2" s="48" customFormat="1" ht="25.5" customHeight="1">
      <c r="A186" s="58" t="s">
        <v>209</v>
      </c>
      <c r="B186" s="60">
        <v>54</v>
      </c>
    </row>
    <row r="187" spans="1:2" s="48" customFormat="1" ht="25.5" customHeight="1">
      <c r="A187" s="58" t="s">
        <v>211</v>
      </c>
      <c r="B187" s="60">
        <v>1025</v>
      </c>
    </row>
    <row r="188" spans="1:2" s="48" customFormat="1" ht="25.5" customHeight="1">
      <c r="A188" s="58" t="s">
        <v>212</v>
      </c>
      <c r="B188" s="60">
        <v>55</v>
      </c>
    </row>
    <row r="189" spans="1:2" s="48" customFormat="1" ht="25.5" customHeight="1">
      <c r="A189" s="58" t="s">
        <v>214</v>
      </c>
      <c r="B189" s="60">
        <v>14</v>
      </c>
    </row>
    <row r="190" spans="1:2" s="48" customFormat="1" ht="25.5" customHeight="1">
      <c r="A190" s="58" t="s">
        <v>215</v>
      </c>
      <c r="B190" s="60">
        <v>227</v>
      </c>
    </row>
    <row r="191" spans="1:2" s="48" customFormat="1" ht="25.5" customHeight="1">
      <c r="A191" s="58" t="s">
        <v>216</v>
      </c>
      <c r="B191" s="60">
        <v>729</v>
      </c>
    </row>
    <row r="192" spans="1:2" s="48" customFormat="1" ht="25.5" customHeight="1">
      <c r="A192" s="58" t="s">
        <v>218</v>
      </c>
      <c r="B192" s="60">
        <v>36</v>
      </c>
    </row>
    <row r="193" spans="1:2" s="48" customFormat="1" ht="25.5" customHeight="1">
      <c r="A193" s="58" t="s">
        <v>45</v>
      </c>
      <c r="B193" s="60">
        <v>36</v>
      </c>
    </row>
    <row r="194" spans="1:2" s="48" customFormat="1" ht="25.5" customHeight="1">
      <c r="A194" s="58" t="s">
        <v>219</v>
      </c>
      <c r="B194" s="60"/>
    </row>
    <row r="195" spans="1:2" s="48" customFormat="1" ht="25.5" customHeight="1">
      <c r="A195" s="58" t="s">
        <v>220</v>
      </c>
      <c r="B195" s="60"/>
    </row>
    <row r="196" spans="1:2" s="48" customFormat="1" ht="25.5" customHeight="1">
      <c r="A196" s="58" t="s">
        <v>221</v>
      </c>
      <c r="B196" s="60"/>
    </row>
    <row r="197" spans="1:2" s="48" customFormat="1" ht="25.5" customHeight="1">
      <c r="A197" s="58" t="s">
        <v>222</v>
      </c>
      <c r="B197" s="60">
        <v>100</v>
      </c>
    </row>
    <row r="198" spans="1:2" s="48" customFormat="1" ht="25.5" customHeight="1">
      <c r="A198" s="58" t="s">
        <v>223</v>
      </c>
      <c r="B198" s="60">
        <v>100</v>
      </c>
    </row>
    <row r="199" spans="1:2" s="48" customFormat="1" ht="25.5" customHeight="1">
      <c r="A199" s="58" t="s">
        <v>224</v>
      </c>
      <c r="B199" s="60">
        <v>14</v>
      </c>
    </row>
    <row r="200" spans="1:2" s="48" customFormat="1" ht="25.5" customHeight="1">
      <c r="A200" s="58" t="s">
        <v>225</v>
      </c>
      <c r="B200" s="60">
        <v>14</v>
      </c>
    </row>
    <row r="201" spans="1:2" s="48" customFormat="1" ht="25.5" customHeight="1">
      <c r="A201" s="58" t="s">
        <v>226</v>
      </c>
      <c r="B201" s="60">
        <v>9299</v>
      </c>
    </row>
    <row r="202" spans="1:2" s="48" customFormat="1" ht="25.5" customHeight="1">
      <c r="A202" s="58" t="s">
        <v>227</v>
      </c>
      <c r="B202" s="60">
        <v>248</v>
      </c>
    </row>
    <row r="203" spans="1:2" s="48" customFormat="1" ht="25.5" customHeight="1">
      <c r="A203" s="58" t="s">
        <v>228</v>
      </c>
      <c r="B203" s="60">
        <v>9051</v>
      </c>
    </row>
    <row r="204" spans="1:2" s="48" customFormat="1" ht="25.5" customHeight="1">
      <c r="A204" s="58" t="s">
        <v>229</v>
      </c>
      <c r="B204" s="60">
        <v>529</v>
      </c>
    </row>
    <row r="205" spans="1:2" s="48" customFormat="1" ht="25.5" customHeight="1">
      <c r="A205" s="58" t="s">
        <v>45</v>
      </c>
      <c r="B205" s="60">
        <v>236</v>
      </c>
    </row>
    <row r="206" spans="1:2" s="48" customFormat="1" ht="25.5" customHeight="1">
      <c r="A206" s="58" t="s">
        <v>231</v>
      </c>
      <c r="B206" s="60">
        <v>130</v>
      </c>
    </row>
    <row r="207" spans="1:2" s="48" customFormat="1" ht="25.5" customHeight="1">
      <c r="A207" s="58" t="s">
        <v>53</v>
      </c>
      <c r="B207" s="60">
        <v>163</v>
      </c>
    </row>
    <row r="208" spans="1:2" s="48" customFormat="1" ht="25.5" customHeight="1">
      <c r="A208" s="58" t="s">
        <v>232</v>
      </c>
      <c r="B208" s="60">
        <v>457</v>
      </c>
    </row>
    <row r="209" spans="1:2" s="48" customFormat="1" ht="25.5" customHeight="1">
      <c r="A209" s="58" t="s">
        <v>233</v>
      </c>
      <c r="B209" s="60">
        <v>17131</v>
      </c>
    </row>
    <row r="210" spans="1:2" s="48" customFormat="1" ht="25.5" customHeight="1">
      <c r="A210" s="58" t="s">
        <v>234</v>
      </c>
      <c r="B210" s="60">
        <v>563</v>
      </c>
    </row>
    <row r="211" spans="1:2" s="48" customFormat="1" ht="25.5" customHeight="1">
      <c r="A211" s="58" t="s">
        <v>45</v>
      </c>
      <c r="B211" s="60">
        <v>340</v>
      </c>
    </row>
    <row r="212" spans="1:2" s="48" customFormat="1" ht="25.5" customHeight="1">
      <c r="A212" s="58" t="s">
        <v>235</v>
      </c>
      <c r="B212" s="60">
        <v>223</v>
      </c>
    </row>
    <row r="213" spans="1:2" s="48" customFormat="1" ht="25.5" customHeight="1">
      <c r="A213" s="58" t="s">
        <v>237</v>
      </c>
      <c r="B213" s="60">
        <v>2998</v>
      </c>
    </row>
    <row r="214" spans="1:2" s="48" customFormat="1" ht="25.5" customHeight="1">
      <c r="A214" s="58" t="s">
        <v>238</v>
      </c>
      <c r="B214" s="60">
        <v>2054</v>
      </c>
    </row>
    <row r="215" spans="1:2" s="48" customFormat="1" ht="25.5" customHeight="1">
      <c r="A215" s="58" t="s">
        <v>239</v>
      </c>
      <c r="B215" s="60">
        <v>281</v>
      </c>
    </row>
    <row r="216" spans="1:2" s="48" customFormat="1" ht="25.5" customHeight="1">
      <c r="A216" s="58" t="s">
        <v>240</v>
      </c>
      <c r="B216" s="60">
        <v>663</v>
      </c>
    </row>
    <row r="217" spans="1:2" s="48" customFormat="1" ht="25.5" customHeight="1">
      <c r="A217" s="58" t="s">
        <v>241</v>
      </c>
      <c r="B217" s="60">
        <v>2446</v>
      </c>
    </row>
    <row r="218" spans="1:2" s="48" customFormat="1" ht="25.5" customHeight="1">
      <c r="A218" s="58" t="s">
        <v>242</v>
      </c>
      <c r="B218" s="60">
        <v>562</v>
      </c>
    </row>
    <row r="219" spans="1:2" s="48" customFormat="1" ht="25.5" customHeight="1">
      <c r="A219" s="58" t="s">
        <v>243</v>
      </c>
      <c r="B219" s="60">
        <v>1281</v>
      </c>
    </row>
    <row r="220" spans="1:2" s="48" customFormat="1" ht="25.5" customHeight="1">
      <c r="A220" s="58" t="s">
        <v>244</v>
      </c>
      <c r="B220" s="60">
        <v>603</v>
      </c>
    </row>
    <row r="221" spans="1:2" s="48" customFormat="1" ht="25.5" customHeight="1">
      <c r="A221" s="58" t="s">
        <v>245</v>
      </c>
      <c r="B221" s="60">
        <v>4544</v>
      </c>
    </row>
    <row r="222" spans="1:2" s="48" customFormat="1" ht="25.5" customHeight="1">
      <c r="A222" s="58" t="s">
        <v>246</v>
      </c>
      <c r="B222" s="60">
        <v>500</v>
      </c>
    </row>
    <row r="223" spans="1:2" s="48" customFormat="1" ht="25.5" customHeight="1">
      <c r="A223" s="58" t="s">
        <v>247</v>
      </c>
      <c r="B223" s="60">
        <v>332</v>
      </c>
    </row>
    <row r="224" spans="1:2" s="48" customFormat="1" ht="25.5" customHeight="1">
      <c r="A224" s="58" t="s">
        <v>248</v>
      </c>
      <c r="B224" s="60">
        <v>483</v>
      </c>
    </row>
    <row r="225" spans="1:2" s="48" customFormat="1" ht="25.5" customHeight="1">
      <c r="A225" s="58" t="s">
        <v>249</v>
      </c>
      <c r="B225" s="60">
        <v>129</v>
      </c>
    </row>
    <row r="226" spans="1:2" s="48" customFormat="1" ht="25.5" customHeight="1">
      <c r="A226" s="58" t="s">
        <v>250</v>
      </c>
      <c r="B226" s="60">
        <f>1918+894</f>
        <v>2812</v>
      </c>
    </row>
    <row r="227" spans="1:2" s="48" customFormat="1" ht="25.5" customHeight="1">
      <c r="A227" s="58" t="s">
        <v>251</v>
      </c>
      <c r="B227" s="60">
        <v>38</v>
      </c>
    </row>
    <row r="228" spans="1:2" s="48" customFormat="1" ht="25.5" customHeight="1">
      <c r="A228" s="58" t="s">
        <v>252</v>
      </c>
      <c r="B228" s="60">
        <v>250</v>
      </c>
    </row>
    <row r="229" spans="1:2" s="48" customFormat="1" ht="25.5" customHeight="1">
      <c r="A229" s="58" t="s">
        <v>254</v>
      </c>
      <c r="B229" s="60"/>
    </row>
    <row r="230" spans="1:2" s="48" customFormat="1" ht="25.5" customHeight="1">
      <c r="A230" s="58" t="s">
        <v>255</v>
      </c>
      <c r="B230" s="60">
        <v>30</v>
      </c>
    </row>
    <row r="231" spans="1:2" s="48" customFormat="1" ht="25.5" customHeight="1">
      <c r="A231" s="58" t="s">
        <v>256</v>
      </c>
      <c r="B231" s="60">
        <v>30</v>
      </c>
    </row>
    <row r="232" spans="1:2" s="48" customFormat="1" ht="25.5" customHeight="1">
      <c r="A232" s="58" t="s">
        <v>257</v>
      </c>
      <c r="B232" s="60">
        <v>1676</v>
      </c>
    </row>
    <row r="233" spans="1:2" s="48" customFormat="1" ht="25.5" customHeight="1">
      <c r="A233" s="58" t="s">
        <v>258</v>
      </c>
      <c r="B233" s="60">
        <v>768</v>
      </c>
    </row>
    <row r="234" spans="1:2" s="48" customFormat="1" ht="25.5" customHeight="1">
      <c r="A234" s="58" t="s">
        <v>259</v>
      </c>
      <c r="B234" s="60">
        <v>908</v>
      </c>
    </row>
    <row r="235" spans="1:2" s="48" customFormat="1" ht="25.5" customHeight="1">
      <c r="A235" s="58" t="s">
        <v>260</v>
      </c>
      <c r="B235" s="60">
        <v>172</v>
      </c>
    </row>
    <row r="236" spans="1:2" s="48" customFormat="1" ht="25.5" customHeight="1">
      <c r="A236" s="58" t="s">
        <v>261</v>
      </c>
      <c r="B236" s="60">
        <v>172</v>
      </c>
    </row>
    <row r="237" spans="1:2" s="48" customFormat="1" ht="25.5" customHeight="1">
      <c r="A237" s="58" t="s">
        <v>262</v>
      </c>
      <c r="B237" s="60">
        <v>3189</v>
      </c>
    </row>
    <row r="238" spans="1:2" s="48" customFormat="1" ht="25.5" customHeight="1">
      <c r="A238" s="58" t="s">
        <v>263</v>
      </c>
      <c r="B238" s="60">
        <v>3189</v>
      </c>
    </row>
    <row r="239" spans="1:2" s="48" customFormat="1" ht="25.5" customHeight="1">
      <c r="A239" s="58" t="s">
        <v>264</v>
      </c>
      <c r="B239" s="60">
        <v>517</v>
      </c>
    </row>
    <row r="240" spans="1:2" s="48" customFormat="1" ht="25.5" customHeight="1">
      <c r="A240" s="58" t="s">
        <v>265</v>
      </c>
      <c r="B240" s="60">
        <v>517</v>
      </c>
    </row>
    <row r="241" spans="1:2" s="48" customFormat="1" ht="25.5" customHeight="1">
      <c r="A241" s="58" t="s">
        <v>267</v>
      </c>
      <c r="B241" s="60">
        <v>79</v>
      </c>
    </row>
    <row r="242" spans="1:2" s="48" customFormat="1" ht="25.5" customHeight="1">
      <c r="A242" s="58" t="s">
        <v>268</v>
      </c>
      <c r="B242" s="60">
        <v>79</v>
      </c>
    </row>
    <row r="243" spans="1:2" s="48" customFormat="1" ht="25.5" customHeight="1">
      <c r="A243" s="58" t="s">
        <v>269</v>
      </c>
      <c r="B243" s="60">
        <v>442</v>
      </c>
    </row>
    <row r="244" spans="1:2" s="48" customFormat="1" ht="25.5" customHeight="1">
      <c r="A244" s="58" t="s">
        <v>45</v>
      </c>
      <c r="B244" s="60">
        <v>83</v>
      </c>
    </row>
    <row r="245" spans="1:2" s="48" customFormat="1" ht="25.5" customHeight="1">
      <c r="A245" s="58" t="s">
        <v>53</v>
      </c>
      <c r="B245" s="60">
        <v>359</v>
      </c>
    </row>
    <row r="246" spans="1:2" s="48" customFormat="1" ht="25.5" customHeight="1">
      <c r="A246" s="58" t="s">
        <v>270</v>
      </c>
      <c r="B246" s="60">
        <v>475</v>
      </c>
    </row>
    <row r="247" spans="1:2" s="48" customFormat="1" ht="25.5" customHeight="1">
      <c r="A247" s="58" t="s">
        <v>271</v>
      </c>
      <c r="B247" s="60">
        <v>475</v>
      </c>
    </row>
    <row r="248" spans="1:2" s="48" customFormat="1" ht="25.5" customHeight="1">
      <c r="A248" s="58" t="s">
        <v>272</v>
      </c>
      <c r="B248" s="60">
        <v>9189</v>
      </c>
    </row>
    <row r="249" spans="1:2" s="48" customFormat="1" ht="25.5" customHeight="1">
      <c r="A249" s="58" t="s">
        <v>273</v>
      </c>
      <c r="B249" s="60">
        <v>141</v>
      </c>
    </row>
    <row r="250" spans="1:2" s="48" customFormat="1" ht="25.5" customHeight="1">
      <c r="A250" s="58" t="s">
        <v>45</v>
      </c>
      <c r="B250" s="60">
        <v>141</v>
      </c>
    </row>
    <row r="251" spans="1:2" s="48" customFormat="1" ht="25.5" customHeight="1">
      <c r="A251" s="58" t="s">
        <v>274</v>
      </c>
      <c r="B251" s="60">
        <v>778</v>
      </c>
    </row>
    <row r="252" spans="1:2" s="48" customFormat="1" ht="25.5" customHeight="1">
      <c r="A252" s="58" t="s">
        <v>275</v>
      </c>
      <c r="B252" s="60">
        <v>778</v>
      </c>
    </row>
    <row r="253" spans="1:2" s="48" customFormat="1" ht="27.75" customHeight="1">
      <c r="A253" s="58" t="s">
        <v>276</v>
      </c>
      <c r="B253" s="60">
        <v>7251</v>
      </c>
    </row>
    <row r="254" spans="1:2" s="48" customFormat="1" ht="36.75" customHeight="1">
      <c r="A254" s="58" t="s">
        <v>277</v>
      </c>
      <c r="B254" s="60">
        <v>3584</v>
      </c>
    </row>
    <row r="255" spans="1:2" s="48" customFormat="1" ht="27.75" customHeight="1">
      <c r="A255" s="58" t="s">
        <v>279</v>
      </c>
      <c r="B255" s="60">
        <v>3667</v>
      </c>
    </row>
    <row r="256" spans="1:2" s="48" customFormat="1" ht="27.75" customHeight="1">
      <c r="A256" s="58" t="s">
        <v>281</v>
      </c>
      <c r="B256" s="60">
        <v>200</v>
      </c>
    </row>
    <row r="257" spans="1:2" s="48" customFormat="1" ht="27.75" customHeight="1">
      <c r="A257" s="58" t="s">
        <v>282</v>
      </c>
      <c r="B257" s="60">
        <v>200</v>
      </c>
    </row>
    <row r="258" spans="1:2" s="48" customFormat="1" ht="27.75" customHeight="1">
      <c r="A258" s="58" t="s">
        <v>283</v>
      </c>
      <c r="B258" s="60">
        <v>56</v>
      </c>
    </row>
    <row r="259" spans="1:2" s="48" customFormat="1" ht="27.75" customHeight="1">
      <c r="A259" s="58" t="s">
        <v>284</v>
      </c>
      <c r="B259" s="60">
        <v>56</v>
      </c>
    </row>
    <row r="260" spans="1:2" s="48" customFormat="1" ht="27.75" customHeight="1">
      <c r="A260" s="58" t="s">
        <v>285</v>
      </c>
      <c r="B260" s="60">
        <v>9</v>
      </c>
    </row>
    <row r="261" spans="1:2" s="48" customFormat="1" ht="27.75" customHeight="1">
      <c r="A261" s="58" t="s">
        <v>286</v>
      </c>
      <c r="B261" s="60">
        <v>9</v>
      </c>
    </row>
    <row r="262" spans="1:2" s="48" customFormat="1" ht="25.5" customHeight="1">
      <c r="A262" s="58" t="s">
        <v>287</v>
      </c>
      <c r="B262" s="60"/>
    </row>
    <row r="263" spans="1:2" s="48" customFormat="1" ht="25.5" customHeight="1">
      <c r="A263" s="58" t="s">
        <v>288</v>
      </c>
      <c r="B263" s="60">
        <v>560</v>
      </c>
    </row>
    <row r="264" spans="1:2" s="48" customFormat="1" ht="25.5" customHeight="1">
      <c r="A264" s="58" t="s">
        <v>290</v>
      </c>
      <c r="B264" s="60">
        <v>194</v>
      </c>
    </row>
    <row r="265" spans="1:2" s="48" customFormat="1" ht="25.5" customHeight="1">
      <c r="A265" s="58" t="s">
        <v>45</v>
      </c>
      <c r="B265" s="60">
        <v>90</v>
      </c>
    </row>
    <row r="266" spans="1:2" s="48" customFormat="1" ht="25.5" customHeight="1">
      <c r="A266" s="58" t="s">
        <v>53</v>
      </c>
      <c r="B266" s="60">
        <v>104</v>
      </c>
    </row>
    <row r="267" spans="1:2" s="48" customFormat="1" ht="25.5" customHeight="1">
      <c r="A267" s="58" t="s">
        <v>291</v>
      </c>
      <c r="B267" s="60"/>
    </row>
    <row r="268" spans="1:2" s="48" customFormat="1" ht="25.5" customHeight="1">
      <c r="A268" s="58" t="s">
        <v>292</v>
      </c>
      <c r="B268" s="60">
        <f>B269+B276+B277+B279</f>
        <v>9810</v>
      </c>
    </row>
    <row r="269" spans="1:2" s="48" customFormat="1" ht="25.5" customHeight="1">
      <c r="A269" s="58" t="s">
        <v>293</v>
      </c>
      <c r="B269" s="60">
        <f>SUM(B270:B275)</f>
        <v>2728</v>
      </c>
    </row>
    <row r="270" spans="1:2" s="48" customFormat="1" ht="25.5" customHeight="1">
      <c r="A270" s="58" t="s">
        <v>45</v>
      </c>
      <c r="B270" s="60">
        <v>160</v>
      </c>
    </row>
    <row r="271" spans="1:2" s="48" customFormat="1" ht="25.5" customHeight="1">
      <c r="A271" s="58" t="s">
        <v>50</v>
      </c>
      <c r="B271" s="60"/>
    </row>
    <row r="272" spans="1:2" s="48" customFormat="1" ht="27.75" customHeight="1">
      <c r="A272" s="58" t="s">
        <v>294</v>
      </c>
      <c r="B272" s="60">
        <v>965</v>
      </c>
    </row>
    <row r="273" spans="1:2" s="48" customFormat="1" ht="27.75" customHeight="1">
      <c r="A273" s="58" t="s">
        <v>295</v>
      </c>
      <c r="B273" s="60">
        <v>281</v>
      </c>
    </row>
    <row r="274" spans="1:2" s="48" customFormat="1" ht="27.75" customHeight="1">
      <c r="A274" s="58" t="s">
        <v>296</v>
      </c>
      <c r="B274" s="60">
        <v>320</v>
      </c>
    </row>
    <row r="275" spans="1:2" s="48" customFormat="1" ht="42.75" customHeight="1">
      <c r="A275" s="58" t="s">
        <v>297</v>
      </c>
      <c r="B275" s="60">
        <v>1002</v>
      </c>
    </row>
    <row r="276" spans="1:2" s="48" customFormat="1" ht="25.5" customHeight="1">
      <c r="A276" s="58" t="s">
        <v>299</v>
      </c>
      <c r="B276" s="60">
        <v>284</v>
      </c>
    </row>
    <row r="277" spans="1:2" s="48" customFormat="1" ht="25.5" customHeight="1">
      <c r="A277" s="58" t="s">
        <v>300</v>
      </c>
      <c r="B277" s="60">
        <v>3168</v>
      </c>
    </row>
    <row r="278" spans="1:2" s="48" customFormat="1" ht="25.5" customHeight="1">
      <c r="A278" s="58" t="s">
        <v>301</v>
      </c>
      <c r="B278" s="60">
        <v>3168</v>
      </c>
    </row>
    <row r="279" spans="1:2" s="48" customFormat="1" ht="42.75" customHeight="1">
      <c r="A279" s="58" t="s">
        <v>302</v>
      </c>
      <c r="B279" s="60">
        <v>3630</v>
      </c>
    </row>
    <row r="280" spans="1:2" s="48" customFormat="1" ht="27.75" customHeight="1">
      <c r="A280" s="58" t="s">
        <v>304</v>
      </c>
      <c r="B280" s="60">
        <v>32823</v>
      </c>
    </row>
    <row r="281" spans="1:2" s="48" customFormat="1" ht="27.75" customHeight="1">
      <c r="A281" s="58" t="s">
        <v>305</v>
      </c>
      <c r="B281" s="60">
        <v>16391</v>
      </c>
    </row>
    <row r="282" spans="1:2" s="48" customFormat="1" ht="27.75" customHeight="1">
      <c r="A282" s="58" t="s">
        <v>45</v>
      </c>
      <c r="B282" s="60">
        <v>431</v>
      </c>
    </row>
    <row r="283" spans="1:2" s="48" customFormat="1" ht="27.75" customHeight="1">
      <c r="A283" s="58" t="s">
        <v>53</v>
      </c>
      <c r="B283" s="60">
        <v>4867</v>
      </c>
    </row>
    <row r="284" spans="1:2" s="48" customFormat="1" ht="27.75" customHeight="1">
      <c r="A284" s="58" t="s">
        <v>306</v>
      </c>
      <c r="B284" s="60">
        <v>88</v>
      </c>
    </row>
    <row r="285" spans="1:2" s="48" customFormat="1" ht="25.5" customHeight="1">
      <c r="A285" s="58" t="s">
        <v>308</v>
      </c>
      <c r="B285" s="60">
        <v>2000</v>
      </c>
    </row>
    <row r="286" spans="1:2" s="48" customFormat="1" ht="25.5" customHeight="1">
      <c r="A286" s="58" t="s">
        <v>309</v>
      </c>
      <c r="B286" s="60"/>
    </row>
    <row r="287" spans="1:2" s="48" customFormat="1" ht="25.5" customHeight="1">
      <c r="A287" s="58" t="s">
        <v>310</v>
      </c>
      <c r="B287" s="60">
        <v>70</v>
      </c>
    </row>
    <row r="288" spans="1:2" s="48" customFormat="1" ht="25.5" customHeight="1">
      <c r="A288" s="58" t="s">
        <v>311</v>
      </c>
      <c r="B288" s="60">
        <v>29</v>
      </c>
    </row>
    <row r="289" spans="1:2" s="48" customFormat="1" ht="25.5" customHeight="1">
      <c r="A289" s="58" t="s">
        <v>312</v>
      </c>
      <c r="B289" s="60">
        <v>8906</v>
      </c>
    </row>
    <row r="290" spans="1:2" s="48" customFormat="1" ht="25.5" customHeight="1">
      <c r="A290" s="58" t="s">
        <v>314</v>
      </c>
      <c r="B290" s="60">
        <v>3587</v>
      </c>
    </row>
    <row r="291" spans="1:2" s="48" customFormat="1" ht="25.5" customHeight="1">
      <c r="A291" s="58" t="s">
        <v>45</v>
      </c>
      <c r="B291" s="60">
        <v>118</v>
      </c>
    </row>
    <row r="292" spans="1:2" s="48" customFormat="1" ht="25.5" customHeight="1">
      <c r="A292" s="58" t="s">
        <v>315</v>
      </c>
      <c r="B292" s="60">
        <v>987</v>
      </c>
    </row>
    <row r="293" spans="1:2" s="48" customFormat="1" ht="25.5" customHeight="1">
      <c r="A293" s="58" t="s">
        <v>316</v>
      </c>
      <c r="B293" s="60">
        <v>560</v>
      </c>
    </row>
    <row r="294" spans="1:2" s="48" customFormat="1" ht="25.5" customHeight="1">
      <c r="A294" s="58" t="s">
        <v>318</v>
      </c>
      <c r="B294" s="60">
        <v>49</v>
      </c>
    </row>
    <row r="295" spans="1:2" s="48" customFormat="1" ht="25.5" customHeight="1">
      <c r="A295" s="58" t="s">
        <v>319</v>
      </c>
      <c r="B295" s="60">
        <v>106</v>
      </c>
    </row>
    <row r="296" spans="1:2" s="48" customFormat="1" ht="25.5" customHeight="1">
      <c r="A296" s="58" t="s">
        <v>320</v>
      </c>
      <c r="B296" s="60">
        <v>1767</v>
      </c>
    </row>
    <row r="297" spans="1:2" s="48" customFormat="1" ht="25.5" customHeight="1">
      <c r="A297" s="58" t="s">
        <v>322</v>
      </c>
      <c r="B297" s="60">
        <v>7296</v>
      </c>
    </row>
    <row r="298" spans="1:2" s="48" customFormat="1" ht="25.5" customHeight="1">
      <c r="A298" s="58" t="s">
        <v>45</v>
      </c>
      <c r="B298" s="60">
        <v>151</v>
      </c>
    </row>
    <row r="299" spans="1:2" s="48" customFormat="1" ht="25.5" customHeight="1">
      <c r="A299" s="58" t="s">
        <v>323</v>
      </c>
      <c r="B299" s="60">
        <v>709</v>
      </c>
    </row>
    <row r="300" spans="1:2" s="48" customFormat="1" ht="25.5" customHeight="1">
      <c r="A300" s="58" t="s">
        <v>324</v>
      </c>
      <c r="B300" s="60">
        <v>107</v>
      </c>
    </row>
    <row r="301" spans="1:2" s="48" customFormat="1" ht="25.5" customHeight="1">
      <c r="A301" s="58" t="s">
        <v>325</v>
      </c>
      <c r="B301" s="60">
        <v>500</v>
      </c>
    </row>
    <row r="302" spans="1:2" s="48" customFormat="1" ht="25.5" customHeight="1">
      <c r="A302" s="58" t="s">
        <v>326</v>
      </c>
      <c r="B302" s="60">
        <v>5413</v>
      </c>
    </row>
    <row r="303" spans="1:2" s="48" customFormat="1" ht="25.5" customHeight="1">
      <c r="A303" s="58" t="s">
        <v>328</v>
      </c>
      <c r="B303" s="60">
        <v>28</v>
      </c>
    </row>
    <row r="304" spans="1:2" s="48" customFormat="1" ht="25.5" customHeight="1">
      <c r="A304" s="58" t="s">
        <v>329</v>
      </c>
      <c r="B304" s="60"/>
    </row>
    <row r="305" spans="1:2" s="48" customFormat="1" ht="25.5" customHeight="1">
      <c r="A305" s="58" t="s">
        <v>330</v>
      </c>
      <c r="B305" s="60">
        <v>270</v>
      </c>
    </row>
    <row r="306" spans="1:2" s="48" customFormat="1" ht="25.5" customHeight="1">
      <c r="A306" s="58" t="s">
        <v>331</v>
      </c>
      <c r="B306" s="60">
        <v>118</v>
      </c>
    </row>
    <row r="307" spans="1:2" s="48" customFormat="1" ht="25.5" customHeight="1">
      <c r="A307" s="58" t="s">
        <v>332</v>
      </c>
      <c r="B307" s="60">
        <v>963</v>
      </c>
    </row>
    <row r="308" spans="1:2" s="48" customFormat="1" ht="25.5" customHeight="1">
      <c r="A308" s="58" t="s">
        <v>50</v>
      </c>
      <c r="B308" s="60">
        <v>9</v>
      </c>
    </row>
    <row r="309" spans="1:2" s="48" customFormat="1" ht="25.5" customHeight="1">
      <c r="A309" s="58" t="s">
        <v>333</v>
      </c>
      <c r="B309" s="60">
        <v>161</v>
      </c>
    </row>
    <row r="310" spans="1:2" s="48" customFormat="1" ht="25.5" customHeight="1">
      <c r="A310" s="58" t="s">
        <v>334</v>
      </c>
      <c r="B310" s="60">
        <v>84</v>
      </c>
    </row>
    <row r="311" spans="1:2" s="48" customFormat="1" ht="25.5" customHeight="1">
      <c r="A311" s="58" t="s">
        <v>335</v>
      </c>
      <c r="B311" s="60">
        <v>709</v>
      </c>
    </row>
    <row r="312" spans="1:2" s="48" customFormat="1" ht="25.5" customHeight="1">
      <c r="A312" s="58" t="s">
        <v>337</v>
      </c>
      <c r="B312" s="60">
        <v>3186</v>
      </c>
    </row>
    <row r="313" spans="1:2" s="48" customFormat="1" ht="25.5" customHeight="1">
      <c r="A313" s="58" t="s">
        <v>338</v>
      </c>
      <c r="B313" s="60"/>
    </row>
    <row r="314" spans="1:2" s="48" customFormat="1" ht="25.5" customHeight="1">
      <c r="A314" s="58" t="s">
        <v>339</v>
      </c>
      <c r="B314" s="60">
        <v>3186</v>
      </c>
    </row>
    <row r="315" spans="1:2" s="48" customFormat="1" ht="25.5" customHeight="1">
      <c r="A315" s="58" t="s">
        <v>340</v>
      </c>
      <c r="B315" s="60">
        <v>1400</v>
      </c>
    </row>
    <row r="316" spans="1:2" s="48" customFormat="1" ht="25.5" customHeight="1">
      <c r="A316" s="58" t="s">
        <v>341</v>
      </c>
      <c r="B316" s="60"/>
    </row>
    <row r="317" spans="1:2" s="48" customFormat="1" ht="25.5" customHeight="1">
      <c r="A317" s="58" t="s">
        <v>343</v>
      </c>
      <c r="B317" s="60"/>
    </row>
    <row r="318" spans="1:2" s="48" customFormat="1" ht="25.5" customHeight="1">
      <c r="A318" s="58" t="s">
        <v>344</v>
      </c>
      <c r="B318" s="60">
        <v>1400</v>
      </c>
    </row>
    <row r="319" spans="1:2" s="48" customFormat="1" ht="25.5" customHeight="1">
      <c r="A319" s="58" t="s">
        <v>346</v>
      </c>
      <c r="B319" s="60">
        <v>3000</v>
      </c>
    </row>
    <row r="320" spans="1:2" s="48" customFormat="1" ht="25.5" customHeight="1">
      <c r="A320" s="58" t="s">
        <v>347</v>
      </c>
      <c r="B320" s="60">
        <v>2540</v>
      </c>
    </row>
    <row r="321" spans="1:2" s="48" customFormat="1" ht="25.5" customHeight="1">
      <c r="A321" s="58" t="s">
        <v>45</v>
      </c>
      <c r="B321" s="60">
        <v>100</v>
      </c>
    </row>
    <row r="322" spans="1:2" s="48" customFormat="1" ht="25.5" customHeight="1">
      <c r="A322" s="58" t="s">
        <v>348</v>
      </c>
      <c r="B322" s="60"/>
    </row>
    <row r="323" spans="1:2" s="48" customFormat="1" ht="25.5" customHeight="1">
      <c r="A323" s="58" t="s">
        <v>349</v>
      </c>
      <c r="B323" s="60">
        <v>320</v>
      </c>
    </row>
    <row r="324" spans="1:2" s="48" customFormat="1" ht="25.5" customHeight="1">
      <c r="A324" s="58" t="s">
        <v>350</v>
      </c>
      <c r="B324" s="60">
        <v>1438</v>
      </c>
    </row>
    <row r="325" spans="1:2" s="48" customFormat="1" ht="25.5" customHeight="1">
      <c r="A325" s="58" t="s">
        <v>351</v>
      </c>
      <c r="B325" s="60">
        <v>682</v>
      </c>
    </row>
    <row r="326" spans="1:2" s="48" customFormat="1" ht="25.5" customHeight="1">
      <c r="A326" s="58" t="s">
        <v>353</v>
      </c>
      <c r="B326" s="60"/>
    </row>
    <row r="327" spans="1:2" s="48" customFormat="1" ht="25.5" customHeight="1">
      <c r="A327" s="58" t="s">
        <v>354</v>
      </c>
      <c r="B327" s="60"/>
    </row>
    <row r="328" spans="1:2" s="48" customFormat="1" ht="25.5" customHeight="1">
      <c r="A328" s="58" t="s">
        <v>355</v>
      </c>
      <c r="B328" s="60">
        <v>130</v>
      </c>
    </row>
    <row r="329" spans="1:2" s="48" customFormat="1" ht="25.5" customHeight="1">
      <c r="A329" s="58" t="s">
        <v>356</v>
      </c>
      <c r="B329" s="60">
        <v>130</v>
      </c>
    </row>
    <row r="330" spans="1:2" s="48" customFormat="1" ht="25.5" customHeight="1">
      <c r="A330" s="58" t="s">
        <v>357</v>
      </c>
      <c r="B330" s="60">
        <v>330</v>
      </c>
    </row>
    <row r="331" spans="1:2" s="48" customFormat="1" ht="25.5" customHeight="1">
      <c r="A331" s="58" t="s">
        <v>358</v>
      </c>
      <c r="B331" s="60">
        <v>330</v>
      </c>
    </row>
    <row r="332" spans="1:2" s="48" customFormat="1" ht="25.5" customHeight="1">
      <c r="A332" s="58" t="s">
        <v>359</v>
      </c>
      <c r="B332" s="60">
        <v>5000</v>
      </c>
    </row>
    <row r="333" spans="1:2" s="48" customFormat="1" ht="25.5" customHeight="1">
      <c r="A333" s="58" t="s">
        <v>360</v>
      </c>
      <c r="B333" s="60"/>
    </row>
    <row r="334" spans="1:2" s="48" customFormat="1" ht="25.5" customHeight="1">
      <c r="A334" s="58" t="s">
        <v>361</v>
      </c>
      <c r="B334" s="60"/>
    </row>
    <row r="335" spans="1:2" s="48" customFormat="1" ht="25.5" customHeight="1">
      <c r="A335" s="58" t="s">
        <v>362</v>
      </c>
      <c r="B335" s="60">
        <v>5000</v>
      </c>
    </row>
    <row r="336" spans="1:2" s="48" customFormat="1" ht="25.5" customHeight="1">
      <c r="A336" s="58" t="s">
        <v>45</v>
      </c>
      <c r="B336" s="60"/>
    </row>
    <row r="337" spans="1:2" s="48" customFormat="1" ht="25.5" customHeight="1">
      <c r="A337" s="58" t="s">
        <v>363</v>
      </c>
      <c r="B337" s="60">
        <v>5000</v>
      </c>
    </row>
    <row r="338" spans="1:2" s="48" customFormat="1" ht="25.5" customHeight="1">
      <c r="A338" s="58" t="s">
        <v>365</v>
      </c>
      <c r="B338" s="60"/>
    </row>
    <row r="339" spans="1:2" s="48" customFormat="1" ht="25.5" customHeight="1">
      <c r="A339" s="58" t="s">
        <v>366</v>
      </c>
      <c r="B339" s="60"/>
    </row>
    <row r="340" spans="1:2" s="48" customFormat="1" ht="25.5" customHeight="1">
      <c r="A340" s="58" t="s">
        <v>367</v>
      </c>
      <c r="B340" s="60">
        <v>268</v>
      </c>
    </row>
    <row r="341" spans="1:2" s="48" customFormat="1" ht="25.5" customHeight="1">
      <c r="A341" s="58" t="s">
        <v>368</v>
      </c>
      <c r="B341" s="60">
        <v>268</v>
      </c>
    </row>
    <row r="342" spans="1:2" s="48" customFormat="1" ht="25.5" customHeight="1">
      <c r="A342" s="58" t="s">
        <v>53</v>
      </c>
      <c r="B342" s="60">
        <v>260</v>
      </c>
    </row>
    <row r="343" spans="1:2" s="48" customFormat="1" ht="25.5" customHeight="1">
      <c r="A343" s="58" t="s">
        <v>369</v>
      </c>
      <c r="B343" s="60">
        <v>8</v>
      </c>
    </row>
    <row r="344" spans="1:2" s="48" customFormat="1" ht="25.5" customHeight="1">
      <c r="A344" s="58" t="s">
        <v>370</v>
      </c>
      <c r="B344" s="60"/>
    </row>
    <row r="345" spans="1:2" s="48" customFormat="1" ht="25.5" customHeight="1">
      <c r="A345" s="58" t="s">
        <v>371</v>
      </c>
      <c r="B345" s="60"/>
    </row>
    <row r="346" spans="1:2" s="48" customFormat="1" ht="25.5" customHeight="1">
      <c r="A346" s="58" t="s">
        <v>372</v>
      </c>
      <c r="B346" s="60">
        <v>876</v>
      </c>
    </row>
    <row r="347" spans="1:2" s="48" customFormat="1" ht="25.5" customHeight="1">
      <c r="A347" s="58" t="s">
        <v>373</v>
      </c>
      <c r="B347" s="60">
        <v>862</v>
      </c>
    </row>
    <row r="348" spans="1:2" s="48" customFormat="1" ht="25.5" customHeight="1">
      <c r="A348" s="58" t="s">
        <v>45</v>
      </c>
      <c r="B348" s="60">
        <v>182</v>
      </c>
    </row>
    <row r="349" spans="1:2" s="48" customFormat="1" ht="25.5" customHeight="1">
      <c r="A349" s="58" t="s">
        <v>53</v>
      </c>
      <c r="B349" s="60">
        <v>680</v>
      </c>
    </row>
    <row r="350" spans="1:2" s="48" customFormat="1" ht="25.5" customHeight="1">
      <c r="A350" s="58" t="s">
        <v>374</v>
      </c>
      <c r="B350" s="60"/>
    </row>
    <row r="351" spans="1:2" s="48" customFormat="1" ht="25.5" customHeight="1">
      <c r="A351" s="58" t="s">
        <v>375</v>
      </c>
      <c r="B351" s="60">
        <v>14</v>
      </c>
    </row>
    <row r="352" spans="1:2" s="48" customFormat="1" ht="25.5" customHeight="1">
      <c r="A352" s="58" t="s">
        <v>376</v>
      </c>
      <c r="B352" s="60">
        <v>14</v>
      </c>
    </row>
    <row r="353" spans="1:2" s="48" customFormat="1" ht="25.5" customHeight="1">
      <c r="A353" s="58" t="s">
        <v>377</v>
      </c>
      <c r="B353" s="60">
        <v>202</v>
      </c>
    </row>
    <row r="354" spans="1:2" s="48" customFormat="1" ht="25.5" customHeight="1">
      <c r="A354" s="58" t="s">
        <v>378</v>
      </c>
      <c r="B354" s="60">
        <v>202</v>
      </c>
    </row>
    <row r="355" spans="1:2" s="48" customFormat="1" ht="25.5" customHeight="1">
      <c r="A355" s="58" t="s">
        <v>379</v>
      </c>
      <c r="B355" s="60">
        <v>200</v>
      </c>
    </row>
    <row r="356" spans="1:2" s="48" customFormat="1" ht="25.5" customHeight="1">
      <c r="A356" s="58" t="s">
        <v>380</v>
      </c>
      <c r="B356" s="60">
        <v>2</v>
      </c>
    </row>
    <row r="357" spans="1:2" s="48" customFormat="1" ht="25.5" customHeight="1">
      <c r="A357" s="58" t="s">
        <v>381</v>
      </c>
      <c r="B357" s="60"/>
    </row>
    <row r="358" spans="1:2" s="48" customFormat="1" ht="25.5" customHeight="1">
      <c r="A358" s="58" t="s">
        <v>382</v>
      </c>
      <c r="B358" s="60"/>
    </row>
    <row r="359" spans="1:2" s="48" customFormat="1" ht="25.5" customHeight="1">
      <c r="A359" s="58" t="s">
        <v>383</v>
      </c>
      <c r="B359" s="60"/>
    </row>
    <row r="360" spans="1:2" s="48" customFormat="1" ht="25.5" customHeight="1">
      <c r="A360" s="58" t="s">
        <v>384</v>
      </c>
      <c r="B360" s="60">
        <v>1401</v>
      </c>
    </row>
    <row r="361" spans="1:2" s="48" customFormat="1" ht="25.5" customHeight="1">
      <c r="A361" s="58" t="s">
        <v>385</v>
      </c>
      <c r="B361" s="60">
        <v>620</v>
      </c>
    </row>
    <row r="362" spans="1:2" s="48" customFormat="1" ht="25.5" customHeight="1">
      <c r="A362" s="58" t="s">
        <v>45</v>
      </c>
      <c r="B362" s="60">
        <v>261</v>
      </c>
    </row>
    <row r="363" spans="1:2" s="48" customFormat="1" ht="25.5" customHeight="1">
      <c r="A363" s="58" t="s">
        <v>50</v>
      </c>
      <c r="B363" s="60">
        <v>356</v>
      </c>
    </row>
    <row r="364" spans="1:2" s="48" customFormat="1" ht="25.5" customHeight="1">
      <c r="A364" s="58" t="s">
        <v>387</v>
      </c>
      <c r="B364" s="60">
        <v>3</v>
      </c>
    </row>
    <row r="365" spans="1:2" s="48" customFormat="1" ht="25.5" customHeight="1">
      <c r="A365" s="58" t="s">
        <v>388</v>
      </c>
      <c r="B365" s="60">
        <v>570</v>
      </c>
    </row>
    <row r="366" spans="1:2" s="48" customFormat="1" ht="25.5" customHeight="1">
      <c r="A366" s="58" t="s">
        <v>50</v>
      </c>
      <c r="B366" s="60">
        <v>110</v>
      </c>
    </row>
    <row r="367" spans="1:2" s="48" customFormat="1" ht="36" customHeight="1">
      <c r="A367" s="58" t="s">
        <v>389</v>
      </c>
      <c r="B367" s="60">
        <v>460</v>
      </c>
    </row>
    <row r="368" spans="1:2" s="48" customFormat="1" ht="22.5" customHeight="1">
      <c r="A368" s="58" t="s">
        <v>391</v>
      </c>
      <c r="B368" s="60">
        <v>211</v>
      </c>
    </row>
    <row r="369" spans="1:2" s="48" customFormat="1" ht="22.5" customHeight="1">
      <c r="A369" s="58" t="s">
        <v>392</v>
      </c>
      <c r="B369" s="60">
        <v>211</v>
      </c>
    </row>
    <row r="370" spans="1:2" s="48" customFormat="1" ht="22.5" customHeight="1">
      <c r="A370" s="58" t="s">
        <v>393</v>
      </c>
      <c r="B370" s="60"/>
    </row>
    <row r="371" spans="1:2" s="48" customFormat="1" ht="22.5" customHeight="1">
      <c r="A371" s="58" t="s">
        <v>394</v>
      </c>
      <c r="B371" s="60"/>
    </row>
    <row r="372" spans="1:2" s="48" customFormat="1" ht="22.5" customHeight="1">
      <c r="A372" s="58" t="s">
        <v>395</v>
      </c>
      <c r="B372" s="60">
        <v>200</v>
      </c>
    </row>
    <row r="373" spans="1:2" s="48" customFormat="1" ht="22.5" customHeight="1">
      <c r="A373" s="58" t="s">
        <v>396</v>
      </c>
      <c r="B373" s="60">
        <v>1718</v>
      </c>
    </row>
    <row r="374" spans="1:2" s="48" customFormat="1" ht="22.5" customHeight="1">
      <c r="A374" s="58" t="s">
        <v>397</v>
      </c>
      <c r="B374" s="60">
        <v>1718</v>
      </c>
    </row>
    <row r="375" spans="1:2" s="48" customFormat="1" ht="22.5" customHeight="1">
      <c r="A375" s="58" t="s">
        <v>398</v>
      </c>
      <c r="B375" s="60">
        <v>1718</v>
      </c>
    </row>
    <row r="376" spans="1:2" s="48" customFormat="1" ht="22.5" customHeight="1">
      <c r="A376" s="58" t="s">
        <v>399</v>
      </c>
      <c r="B376" s="60">
        <v>40</v>
      </c>
    </row>
    <row r="377" spans="1:2" s="48" customFormat="1" ht="22.5" customHeight="1">
      <c r="A377" s="58" t="s">
        <v>400</v>
      </c>
      <c r="B377" s="60">
        <v>40</v>
      </c>
    </row>
    <row r="378" spans="1:2" s="48" customFormat="1" ht="22.5" customHeight="1">
      <c r="A378" s="58" t="s">
        <v>401</v>
      </c>
      <c r="B378" s="60">
        <v>1210</v>
      </c>
    </row>
    <row r="379" spans="1:2" s="48" customFormat="1" ht="22.5" customHeight="1">
      <c r="A379" s="58" t="s">
        <v>402</v>
      </c>
      <c r="B379" s="60">
        <v>1210</v>
      </c>
    </row>
    <row r="380" spans="1:2" s="48" customFormat="1" ht="22.5" customHeight="1">
      <c r="A380" s="59" t="s">
        <v>403</v>
      </c>
      <c r="B380" s="63">
        <f>B378+B376+B373+B372+B360+B357+B353+B346+B340+B332+B319+B280+B268+B248+B209+B151+B123+B114+B91+B78+B6</f>
        <v>219859</v>
      </c>
    </row>
  </sheetData>
  <sheetProtection/>
  <mergeCells count="2">
    <mergeCell ref="A2:B2"/>
    <mergeCell ref="A4:A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81"/>
  <sheetViews>
    <sheetView zoomScaleSheetLayoutView="100" zoomScalePageLayoutView="0" workbookViewId="0" topLeftCell="A1184">
      <selection activeCell="F1209" sqref="F1209"/>
    </sheetView>
  </sheetViews>
  <sheetFormatPr defaultColWidth="8.00390625" defaultRowHeight="14.25"/>
  <cols>
    <col min="1" max="1" width="13.50390625" style="2" customWidth="1"/>
    <col min="2" max="2" width="51.25390625" style="2" customWidth="1"/>
    <col min="3" max="3" width="15.875" style="1" customWidth="1"/>
    <col min="4" max="244" width="8.00390625" style="1" customWidth="1"/>
  </cols>
  <sheetData>
    <row r="1" s="1" customFormat="1" ht="46.5" customHeight="1">
      <c r="B1" s="3" t="s">
        <v>804</v>
      </c>
    </row>
    <row r="2" spans="1:3" s="1" customFormat="1" ht="12.75">
      <c r="A2" s="4" t="s">
        <v>805</v>
      </c>
      <c r="C2" s="5"/>
    </row>
    <row r="3" spans="1:3" s="1" customFormat="1" ht="84" customHeight="1">
      <c r="A3" s="6" t="s">
        <v>806</v>
      </c>
      <c r="B3" s="7" t="s">
        <v>725</v>
      </c>
      <c r="C3" s="8" t="s">
        <v>807</v>
      </c>
    </row>
    <row r="4" spans="1:3" s="1" customFormat="1" ht="15" customHeight="1">
      <c r="A4" s="9" t="s">
        <v>808</v>
      </c>
      <c r="B4" s="10" t="s">
        <v>43</v>
      </c>
      <c r="C4" s="11">
        <v>17448</v>
      </c>
    </row>
    <row r="5" spans="1:3" s="1" customFormat="1" ht="15" customHeight="1">
      <c r="A5" s="9" t="s">
        <v>809</v>
      </c>
      <c r="B5" s="10" t="s">
        <v>44</v>
      </c>
      <c r="C5" s="11">
        <v>455</v>
      </c>
    </row>
    <row r="6" spans="1:3" s="1" customFormat="1" ht="15" customHeight="1">
      <c r="A6" s="9" t="s">
        <v>810</v>
      </c>
      <c r="B6" s="10" t="s">
        <v>45</v>
      </c>
      <c r="C6" s="11">
        <v>417</v>
      </c>
    </row>
    <row r="7" spans="1:3" s="1" customFormat="1" ht="15" customHeight="1">
      <c r="A7" s="9" t="s">
        <v>811</v>
      </c>
      <c r="B7" s="10" t="s">
        <v>50</v>
      </c>
      <c r="C7" s="11">
        <v>0</v>
      </c>
    </row>
    <row r="8" spans="1:3" s="1" customFormat="1" ht="15" customHeight="1">
      <c r="A8" s="9" t="s">
        <v>812</v>
      </c>
      <c r="B8" s="10" t="s">
        <v>82</v>
      </c>
      <c r="C8" s="11">
        <v>0</v>
      </c>
    </row>
    <row r="9" spans="1:3" s="1" customFormat="1" ht="15" customHeight="1">
      <c r="A9" s="9" t="s">
        <v>813</v>
      </c>
      <c r="B9" s="10" t="s">
        <v>46</v>
      </c>
      <c r="C9" s="11">
        <v>38</v>
      </c>
    </row>
    <row r="10" spans="1:3" s="1" customFormat="1" ht="15" customHeight="1">
      <c r="A10" s="9" t="s">
        <v>814</v>
      </c>
      <c r="B10" s="10" t="s">
        <v>815</v>
      </c>
      <c r="C10" s="11">
        <v>0</v>
      </c>
    </row>
    <row r="11" spans="1:3" s="1" customFormat="1" ht="15" customHeight="1">
      <c r="A11" s="9" t="s">
        <v>816</v>
      </c>
      <c r="B11" s="10" t="s">
        <v>817</v>
      </c>
      <c r="C11" s="11">
        <v>0</v>
      </c>
    </row>
    <row r="12" spans="1:3" s="1" customFormat="1" ht="15" customHeight="1">
      <c r="A12" s="9" t="s">
        <v>818</v>
      </c>
      <c r="B12" s="10" t="s">
        <v>819</v>
      </c>
      <c r="C12" s="11">
        <v>0</v>
      </c>
    </row>
    <row r="13" spans="1:3" s="1" customFormat="1" ht="15" customHeight="1">
      <c r="A13" s="9" t="s">
        <v>820</v>
      </c>
      <c r="B13" s="10" t="s">
        <v>821</v>
      </c>
      <c r="C13" s="11">
        <v>0</v>
      </c>
    </row>
    <row r="14" spans="1:3" s="1" customFormat="1" ht="15" customHeight="1">
      <c r="A14" s="9" t="s">
        <v>822</v>
      </c>
      <c r="B14" s="10" t="s">
        <v>823</v>
      </c>
      <c r="C14" s="11">
        <v>0</v>
      </c>
    </row>
    <row r="15" spans="1:3" s="1" customFormat="1" ht="15" customHeight="1">
      <c r="A15" s="9" t="s">
        <v>824</v>
      </c>
      <c r="B15" s="10" t="s">
        <v>53</v>
      </c>
      <c r="C15" s="11">
        <v>0</v>
      </c>
    </row>
    <row r="16" spans="1:3" s="1" customFormat="1" ht="15" customHeight="1">
      <c r="A16" s="9" t="s">
        <v>825</v>
      </c>
      <c r="B16" s="10" t="s">
        <v>826</v>
      </c>
      <c r="C16" s="11">
        <v>0</v>
      </c>
    </row>
    <row r="17" spans="1:3" s="1" customFormat="1" ht="15" customHeight="1">
      <c r="A17" s="9" t="s">
        <v>827</v>
      </c>
      <c r="B17" s="10" t="s">
        <v>47</v>
      </c>
      <c r="C17" s="11">
        <v>319</v>
      </c>
    </row>
    <row r="18" spans="1:3" s="1" customFormat="1" ht="15" customHeight="1">
      <c r="A18" s="9" t="s">
        <v>828</v>
      </c>
      <c r="B18" s="10" t="s">
        <v>45</v>
      </c>
      <c r="C18" s="11">
        <v>284</v>
      </c>
    </row>
    <row r="19" spans="1:3" s="1" customFormat="1" ht="15" customHeight="1">
      <c r="A19" s="9" t="s">
        <v>829</v>
      </c>
      <c r="B19" s="10" t="s">
        <v>50</v>
      </c>
      <c r="C19" s="11">
        <v>0</v>
      </c>
    </row>
    <row r="20" spans="1:3" s="1" customFormat="1" ht="15" customHeight="1">
      <c r="A20" s="9" t="s">
        <v>830</v>
      </c>
      <c r="B20" s="10" t="s">
        <v>82</v>
      </c>
      <c r="C20" s="11">
        <v>0</v>
      </c>
    </row>
    <row r="21" spans="1:3" s="1" customFormat="1" ht="15" customHeight="1">
      <c r="A21" s="9" t="s">
        <v>831</v>
      </c>
      <c r="B21" s="10" t="s">
        <v>48</v>
      </c>
      <c r="C21" s="11">
        <v>35</v>
      </c>
    </row>
    <row r="22" spans="1:3" s="1" customFormat="1" ht="15" customHeight="1">
      <c r="A22" s="9" t="s">
        <v>832</v>
      </c>
      <c r="B22" s="10" t="s">
        <v>833</v>
      </c>
      <c r="C22" s="11">
        <v>0</v>
      </c>
    </row>
    <row r="23" spans="1:3" s="1" customFormat="1" ht="15" customHeight="1">
      <c r="A23" s="9" t="s">
        <v>834</v>
      </c>
      <c r="B23" s="10" t="s">
        <v>835</v>
      </c>
      <c r="C23" s="11">
        <v>0</v>
      </c>
    </row>
    <row r="24" spans="1:3" s="1" customFormat="1" ht="15" customHeight="1">
      <c r="A24" s="9" t="s">
        <v>836</v>
      </c>
      <c r="B24" s="10" t="s">
        <v>53</v>
      </c>
      <c r="C24" s="11">
        <v>0</v>
      </c>
    </row>
    <row r="25" spans="1:3" s="1" customFormat="1" ht="15" customHeight="1">
      <c r="A25" s="9" t="s">
        <v>837</v>
      </c>
      <c r="B25" s="10" t="s">
        <v>838</v>
      </c>
      <c r="C25" s="11">
        <v>0</v>
      </c>
    </row>
    <row r="26" spans="1:3" s="1" customFormat="1" ht="15" customHeight="1">
      <c r="A26" s="9" t="s">
        <v>839</v>
      </c>
      <c r="B26" s="10" t="s">
        <v>49</v>
      </c>
      <c r="C26" s="11">
        <v>5489</v>
      </c>
    </row>
    <row r="27" spans="1:3" s="1" customFormat="1" ht="15" customHeight="1">
      <c r="A27" s="9" t="s">
        <v>840</v>
      </c>
      <c r="B27" s="10" t="s">
        <v>45</v>
      </c>
      <c r="C27" s="11">
        <v>4841</v>
      </c>
    </row>
    <row r="28" spans="1:3" s="1" customFormat="1" ht="15" customHeight="1">
      <c r="A28" s="9" t="s">
        <v>841</v>
      </c>
      <c r="B28" s="10" t="s">
        <v>50</v>
      </c>
      <c r="C28" s="11">
        <v>0</v>
      </c>
    </row>
    <row r="29" spans="1:3" s="1" customFormat="1" ht="15" customHeight="1">
      <c r="A29" s="9" t="s">
        <v>842</v>
      </c>
      <c r="B29" s="10" t="s">
        <v>82</v>
      </c>
      <c r="C29" s="11">
        <v>0</v>
      </c>
    </row>
    <row r="30" spans="1:3" s="1" customFormat="1" ht="15" customHeight="1">
      <c r="A30" s="9" t="s">
        <v>843</v>
      </c>
      <c r="B30" s="10" t="s">
        <v>844</v>
      </c>
      <c r="C30" s="11">
        <v>0</v>
      </c>
    </row>
    <row r="31" spans="1:3" s="1" customFormat="1" ht="15" customHeight="1">
      <c r="A31" s="9" t="s">
        <v>845</v>
      </c>
      <c r="B31" s="10" t="s">
        <v>846</v>
      </c>
      <c r="C31" s="11">
        <v>0</v>
      </c>
    </row>
    <row r="32" spans="1:3" s="1" customFormat="1" ht="15" customHeight="1">
      <c r="A32" s="9" t="s">
        <v>847</v>
      </c>
      <c r="B32" s="10" t="s">
        <v>848</v>
      </c>
      <c r="C32" s="11">
        <v>0</v>
      </c>
    </row>
    <row r="33" spans="1:3" s="1" customFormat="1" ht="15" customHeight="1">
      <c r="A33" s="9" t="s">
        <v>849</v>
      </c>
      <c r="B33" s="10" t="s">
        <v>51</v>
      </c>
      <c r="C33" s="11">
        <v>50</v>
      </c>
    </row>
    <row r="34" spans="1:3" s="1" customFormat="1" ht="15" customHeight="1">
      <c r="A34" s="9" t="s">
        <v>850</v>
      </c>
      <c r="B34" s="10" t="s">
        <v>851</v>
      </c>
      <c r="C34" s="11">
        <v>0</v>
      </c>
    </row>
    <row r="35" spans="1:3" s="1" customFormat="1" ht="15" customHeight="1">
      <c r="A35" s="9" t="s">
        <v>852</v>
      </c>
      <c r="B35" s="10" t="s">
        <v>53</v>
      </c>
      <c r="C35" s="11">
        <v>498</v>
      </c>
    </row>
    <row r="36" spans="1:3" s="1" customFormat="1" ht="15" customHeight="1">
      <c r="A36" s="9" t="s">
        <v>853</v>
      </c>
      <c r="B36" s="10" t="s">
        <v>55</v>
      </c>
      <c r="C36" s="11">
        <v>100</v>
      </c>
    </row>
    <row r="37" spans="1:3" s="1" customFormat="1" ht="15" customHeight="1">
      <c r="A37" s="9" t="s">
        <v>854</v>
      </c>
      <c r="B37" s="10" t="s">
        <v>56</v>
      </c>
      <c r="C37" s="11">
        <v>811</v>
      </c>
    </row>
    <row r="38" spans="1:3" s="1" customFormat="1" ht="15" customHeight="1">
      <c r="A38" s="9" t="s">
        <v>855</v>
      </c>
      <c r="B38" s="10" t="s">
        <v>45</v>
      </c>
      <c r="C38" s="11">
        <v>304</v>
      </c>
    </row>
    <row r="39" spans="1:3" s="1" customFormat="1" ht="15" customHeight="1">
      <c r="A39" s="9" t="s">
        <v>856</v>
      </c>
      <c r="B39" s="10" t="s">
        <v>50</v>
      </c>
      <c r="C39" s="11">
        <v>0</v>
      </c>
    </row>
    <row r="40" spans="1:3" s="1" customFormat="1" ht="15" customHeight="1">
      <c r="A40" s="9" t="s">
        <v>857</v>
      </c>
      <c r="B40" s="10" t="s">
        <v>82</v>
      </c>
      <c r="C40" s="11">
        <v>0</v>
      </c>
    </row>
    <row r="41" spans="1:3" s="1" customFormat="1" ht="15" customHeight="1">
      <c r="A41" s="9" t="s">
        <v>858</v>
      </c>
      <c r="B41" s="10" t="s">
        <v>859</v>
      </c>
      <c r="C41" s="11">
        <v>0</v>
      </c>
    </row>
    <row r="42" spans="1:3" s="1" customFormat="1" ht="15" customHeight="1">
      <c r="A42" s="9" t="s">
        <v>860</v>
      </c>
      <c r="B42" s="10" t="s">
        <v>861</v>
      </c>
      <c r="C42" s="11">
        <v>0</v>
      </c>
    </row>
    <row r="43" spans="1:3" s="1" customFormat="1" ht="15" customHeight="1">
      <c r="A43" s="9" t="s">
        <v>862</v>
      </c>
      <c r="B43" s="10" t="s">
        <v>863</v>
      </c>
      <c r="C43" s="11">
        <v>0</v>
      </c>
    </row>
    <row r="44" spans="1:3" s="1" customFormat="1" ht="15" customHeight="1">
      <c r="A44" s="9" t="s">
        <v>864</v>
      </c>
      <c r="B44" s="10" t="s">
        <v>865</v>
      </c>
      <c r="C44" s="11">
        <v>0</v>
      </c>
    </row>
    <row r="45" spans="1:3" s="1" customFormat="1" ht="15" customHeight="1">
      <c r="A45" s="9" t="s">
        <v>866</v>
      </c>
      <c r="B45" s="10" t="s">
        <v>867</v>
      </c>
      <c r="C45" s="11">
        <v>0</v>
      </c>
    </row>
    <row r="46" spans="1:3" s="1" customFormat="1" ht="15" customHeight="1">
      <c r="A46" s="9" t="s">
        <v>868</v>
      </c>
      <c r="B46" s="10" t="s">
        <v>53</v>
      </c>
      <c r="C46" s="11">
        <v>507</v>
      </c>
    </row>
    <row r="47" spans="1:3" s="1" customFormat="1" ht="15" customHeight="1">
      <c r="A47" s="9" t="s">
        <v>869</v>
      </c>
      <c r="B47" s="10" t="s">
        <v>870</v>
      </c>
      <c r="C47" s="11">
        <v>0</v>
      </c>
    </row>
    <row r="48" spans="1:3" s="1" customFormat="1" ht="15" customHeight="1">
      <c r="A48" s="9" t="s">
        <v>871</v>
      </c>
      <c r="B48" s="10" t="s">
        <v>58</v>
      </c>
      <c r="C48" s="11">
        <v>443</v>
      </c>
    </row>
    <row r="49" spans="1:3" s="1" customFormat="1" ht="15" customHeight="1">
      <c r="A49" s="9" t="s">
        <v>872</v>
      </c>
      <c r="B49" s="10" t="s">
        <v>45</v>
      </c>
      <c r="C49" s="11">
        <v>189</v>
      </c>
    </row>
    <row r="50" spans="1:3" s="1" customFormat="1" ht="15" customHeight="1">
      <c r="A50" s="9" t="s">
        <v>873</v>
      </c>
      <c r="B50" s="10" t="s">
        <v>50</v>
      </c>
      <c r="C50" s="11">
        <v>0</v>
      </c>
    </row>
    <row r="51" spans="1:3" s="1" customFormat="1" ht="15" customHeight="1">
      <c r="A51" s="9" t="s">
        <v>874</v>
      </c>
      <c r="B51" s="10" t="s">
        <v>82</v>
      </c>
      <c r="C51" s="11">
        <v>0</v>
      </c>
    </row>
    <row r="52" spans="1:3" s="1" customFormat="1" ht="15" customHeight="1">
      <c r="A52" s="9" t="s">
        <v>875</v>
      </c>
      <c r="B52" s="10" t="s">
        <v>876</v>
      </c>
      <c r="C52" s="11">
        <v>0</v>
      </c>
    </row>
    <row r="53" spans="1:3" s="1" customFormat="1" ht="15" customHeight="1">
      <c r="A53" s="9" t="s">
        <v>877</v>
      </c>
      <c r="B53" s="10" t="s">
        <v>878</v>
      </c>
      <c r="C53" s="11">
        <v>0</v>
      </c>
    </row>
    <row r="54" spans="1:3" s="1" customFormat="1" ht="15" customHeight="1">
      <c r="A54" s="9" t="s">
        <v>879</v>
      </c>
      <c r="B54" s="10" t="s">
        <v>880</v>
      </c>
      <c r="C54" s="11">
        <v>0</v>
      </c>
    </row>
    <row r="55" spans="1:3" s="1" customFormat="1" ht="15" customHeight="1">
      <c r="A55" s="9" t="s">
        <v>881</v>
      </c>
      <c r="B55" s="10" t="s">
        <v>59</v>
      </c>
      <c r="C55" s="11">
        <v>0</v>
      </c>
    </row>
    <row r="56" spans="1:3" s="1" customFormat="1" ht="15" customHeight="1">
      <c r="A56" s="9" t="s">
        <v>882</v>
      </c>
      <c r="B56" s="10" t="s">
        <v>883</v>
      </c>
      <c r="C56" s="11">
        <v>0</v>
      </c>
    </row>
    <row r="57" spans="1:3" s="1" customFormat="1" ht="15" customHeight="1">
      <c r="A57" s="9" t="s">
        <v>884</v>
      </c>
      <c r="B57" s="10" t="s">
        <v>53</v>
      </c>
      <c r="C57" s="11">
        <v>254</v>
      </c>
    </row>
    <row r="58" spans="1:3" s="1" customFormat="1" ht="15" customHeight="1">
      <c r="A58" s="9" t="s">
        <v>885</v>
      </c>
      <c r="B58" s="10" t="s">
        <v>886</v>
      </c>
      <c r="C58" s="11">
        <v>0</v>
      </c>
    </row>
    <row r="59" spans="1:3" s="1" customFormat="1" ht="15" customHeight="1">
      <c r="A59" s="9" t="s">
        <v>887</v>
      </c>
      <c r="B59" s="10" t="s">
        <v>61</v>
      </c>
      <c r="C59" s="11">
        <v>1765</v>
      </c>
    </row>
    <row r="60" spans="1:3" s="1" customFormat="1" ht="15" customHeight="1">
      <c r="A60" s="9" t="s">
        <v>888</v>
      </c>
      <c r="B60" s="10" t="s">
        <v>45</v>
      </c>
      <c r="C60" s="11">
        <v>333</v>
      </c>
    </row>
    <row r="61" spans="1:3" s="1" customFormat="1" ht="15" customHeight="1">
      <c r="A61" s="9" t="s">
        <v>889</v>
      </c>
      <c r="B61" s="10" t="s">
        <v>50</v>
      </c>
      <c r="C61" s="11">
        <v>0</v>
      </c>
    </row>
    <row r="62" spans="1:3" s="1" customFormat="1" ht="15" customHeight="1">
      <c r="A62" s="9" t="s">
        <v>890</v>
      </c>
      <c r="B62" s="10" t="s">
        <v>82</v>
      </c>
      <c r="C62" s="11">
        <v>0</v>
      </c>
    </row>
    <row r="63" spans="1:3" s="1" customFormat="1" ht="15" customHeight="1">
      <c r="A63" s="9" t="s">
        <v>891</v>
      </c>
      <c r="B63" s="10" t="s">
        <v>892</v>
      </c>
      <c r="C63" s="11">
        <v>0</v>
      </c>
    </row>
    <row r="64" spans="1:3" s="1" customFormat="1" ht="15" customHeight="1">
      <c r="A64" s="9" t="s">
        <v>893</v>
      </c>
      <c r="B64" s="10" t="s">
        <v>62</v>
      </c>
      <c r="C64" s="11">
        <v>135</v>
      </c>
    </row>
    <row r="65" spans="1:3" s="1" customFormat="1" ht="15" customHeight="1">
      <c r="A65" s="9" t="s">
        <v>894</v>
      </c>
      <c r="B65" s="10" t="s">
        <v>895</v>
      </c>
      <c r="C65" s="11">
        <v>0</v>
      </c>
    </row>
    <row r="66" spans="1:3" s="1" customFormat="1" ht="15" customHeight="1">
      <c r="A66" s="9" t="s">
        <v>896</v>
      </c>
      <c r="B66" s="10" t="s">
        <v>63</v>
      </c>
      <c r="C66" s="11">
        <v>0</v>
      </c>
    </row>
    <row r="67" spans="1:3" s="1" customFormat="1" ht="15" customHeight="1">
      <c r="A67" s="9" t="s">
        <v>897</v>
      </c>
      <c r="B67" s="10" t="s">
        <v>64</v>
      </c>
      <c r="C67" s="11">
        <v>150</v>
      </c>
    </row>
    <row r="68" spans="1:3" s="1" customFormat="1" ht="15" customHeight="1">
      <c r="A68" s="9" t="s">
        <v>898</v>
      </c>
      <c r="B68" s="10" t="s">
        <v>53</v>
      </c>
      <c r="C68" s="11">
        <v>1147</v>
      </c>
    </row>
    <row r="69" spans="1:3" s="1" customFormat="1" ht="15" customHeight="1">
      <c r="A69" s="9" t="s">
        <v>899</v>
      </c>
      <c r="B69" s="10" t="s">
        <v>900</v>
      </c>
      <c r="C69" s="11">
        <v>0</v>
      </c>
    </row>
    <row r="70" spans="1:3" s="1" customFormat="1" ht="15" customHeight="1">
      <c r="A70" s="9" t="s">
        <v>901</v>
      </c>
      <c r="B70" s="10" t="s">
        <v>65</v>
      </c>
      <c r="C70" s="11">
        <v>0</v>
      </c>
    </row>
    <row r="71" spans="1:3" s="1" customFormat="1" ht="15" customHeight="1">
      <c r="A71" s="9" t="s">
        <v>902</v>
      </c>
      <c r="B71" s="10" t="s">
        <v>45</v>
      </c>
      <c r="C71" s="11">
        <v>0</v>
      </c>
    </row>
    <row r="72" spans="1:3" s="1" customFormat="1" ht="15" customHeight="1">
      <c r="A72" s="9" t="s">
        <v>903</v>
      </c>
      <c r="B72" s="10" t="s">
        <v>50</v>
      </c>
      <c r="C72" s="11">
        <v>0</v>
      </c>
    </row>
    <row r="73" spans="1:3" s="1" customFormat="1" ht="15" customHeight="1">
      <c r="A73" s="9" t="s">
        <v>904</v>
      </c>
      <c r="B73" s="10" t="s">
        <v>82</v>
      </c>
      <c r="C73" s="11">
        <v>0</v>
      </c>
    </row>
    <row r="74" spans="1:3" s="1" customFormat="1" ht="15" customHeight="1">
      <c r="A74" s="9" t="s">
        <v>905</v>
      </c>
      <c r="B74" s="10" t="s">
        <v>906</v>
      </c>
      <c r="C74" s="11">
        <v>0</v>
      </c>
    </row>
    <row r="75" spans="1:3" s="1" customFormat="1" ht="15" customHeight="1">
      <c r="A75" s="9" t="s">
        <v>907</v>
      </c>
      <c r="B75" s="10" t="s">
        <v>908</v>
      </c>
      <c r="C75" s="11">
        <v>0</v>
      </c>
    </row>
    <row r="76" spans="1:3" s="1" customFormat="1" ht="15" customHeight="1">
      <c r="A76" s="9" t="s">
        <v>909</v>
      </c>
      <c r="B76" s="10" t="s">
        <v>66</v>
      </c>
      <c r="C76" s="11">
        <v>0</v>
      </c>
    </row>
    <row r="77" spans="1:3" s="1" customFormat="1" ht="15" customHeight="1">
      <c r="A77" s="9" t="s">
        <v>910</v>
      </c>
      <c r="B77" s="10" t="s">
        <v>911</v>
      </c>
      <c r="C77" s="11">
        <v>0</v>
      </c>
    </row>
    <row r="78" spans="1:3" s="1" customFormat="1" ht="15" customHeight="1">
      <c r="A78" s="9" t="s">
        <v>912</v>
      </c>
      <c r="B78" s="10" t="s">
        <v>913</v>
      </c>
      <c r="C78" s="11">
        <v>0</v>
      </c>
    </row>
    <row r="79" spans="1:3" s="1" customFormat="1" ht="15" customHeight="1">
      <c r="A79" s="9" t="s">
        <v>914</v>
      </c>
      <c r="B79" s="10" t="s">
        <v>63</v>
      </c>
      <c r="C79" s="11">
        <v>0</v>
      </c>
    </row>
    <row r="80" spans="1:3" s="1" customFormat="1" ht="15" customHeight="1">
      <c r="A80" s="9" t="s">
        <v>915</v>
      </c>
      <c r="B80" s="10" t="s">
        <v>53</v>
      </c>
      <c r="C80" s="11">
        <v>0</v>
      </c>
    </row>
    <row r="81" spans="1:3" s="1" customFormat="1" ht="15" customHeight="1">
      <c r="A81" s="9" t="s">
        <v>916</v>
      </c>
      <c r="B81" s="10" t="s">
        <v>917</v>
      </c>
      <c r="C81" s="11">
        <v>0</v>
      </c>
    </row>
    <row r="82" spans="1:3" s="1" customFormat="1" ht="15" customHeight="1">
      <c r="A82" s="9" t="s">
        <v>918</v>
      </c>
      <c r="B82" s="10" t="s">
        <v>67</v>
      </c>
      <c r="C82" s="11">
        <v>228</v>
      </c>
    </row>
    <row r="83" spans="1:3" s="1" customFormat="1" ht="15" customHeight="1">
      <c r="A83" s="9" t="s">
        <v>919</v>
      </c>
      <c r="B83" s="10" t="s">
        <v>45</v>
      </c>
      <c r="C83" s="11">
        <v>228</v>
      </c>
    </row>
    <row r="84" spans="1:3" s="1" customFormat="1" ht="15" customHeight="1">
      <c r="A84" s="9" t="s">
        <v>920</v>
      </c>
      <c r="B84" s="10" t="s">
        <v>50</v>
      </c>
      <c r="C84" s="11">
        <v>0</v>
      </c>
    </row>
    <row r="85" spans="1:3" s="1" customFormat="1" ht="15" customHeight="1">
      <c r="A85" s="9" t="s">
        <v>921</v>
      </c>
      <c r="B85" s="10" t="s">
        <v>82</v>
      </c>
      <c r="C85" s="11">
        <v>0</v>
      </c>
    </row>
    <row r="86" spans="1:3" s="1" customFormat="1" ht="15" customHeight="1">
      <c r="A86" s="9" t="s">
        <v>922</v>
      </c>
      <c r="B86" s="10" t="s">
        <v>923</v>
      </c>
      <c r="C86" s="11">
        <v>0</v>
      </c>
    </row>
    <row r="87" spans="1:3" s="1" customFormat="1" ht="15" customHeight="1">
      <c r="A87" s="9" t="s">
        <v>924</v>
      </c>
      <c r="B87" s="10" t="s">
        <v>925</v>
      </c>
      <c r="C87" s="11">
        <v>0</v>
      </c>
    </row>
    <row r="88" spans="1:3" s="1" customFormat="1" ht="15" customHeight="1">
      <c r="A88" s="9" t="s">
        <v>926</v>
      </c>
      <c r="B88" s="10" t="s">
        <v>63</v>
      </c>
      <c r="C88" s="11">
        <v>0</v>
      </c>
    </row>
    <row r="89" spans="1:3" s="1" customFormat="1" ht="15" customHeight="1">
      <c r="A89" s="9" t="s">
        <v>927</v>
      </c>
      <c r="B89" s="10" t="s">
        <v>53</v>
      </c>
      <c r="C89" s="11">
        <v>0</v>
      </c>
    </row>
    <row r="90" spans="1:3" s="1" customFormat="1" ht="15" customHeight="1">
      <c r="A90" s="9" t="s">
        <v>928</v>
      </c>
      <c r="B90" s="10" t="s">
        <v>929</v>
      </c>
      <c r="C90" s="11">
        <v>0</v>
      </c>
    </row>
    <row r="91" spans="1:3" s="1" customFormat="1" ht="15" customHeight="1">
      <c r="A91" s="9" t="s">
        <v>930</v>
      </c>
      <c r="B91" s="10" t="s">
        <v>931</v>
      </c>
      <c r="C91" s="11">
        <v>0</v>
      </c>
    </row>
    <row r="92" spans="1:3" s="1" customFormat="1" ht="15" customHeight="1">
      <c r="A92" s="9" t="s">
        <v>932</v>
      </c>
      <c r="B92" s="10" t="s">
        <v>45</v>
      </c>
      <c r="C92" s="11">
        <v>0</v>
      </c>
    </row>
    <row r="93" spans="1:3" s="1" customFormat="1" ht="15" customHeight="1">
      <c r="A93" s="9" t="s">
        <v>933</v>
      </c>
      <c r="B93" s="10" t="s">
        <v>50</v>
      </c>
      <c r="C93" s="11">
        <v>0</v>
      </c>
    </row>
    <row r="94" spans="1:3" s="1" customFormat="1" ht="15" customHeight="1">
      <c r="A94" s="9" t="s">
        <v>934</v>
      </c>
      <c r="B94" s="10" t="s">
        <v>82</v>
      </c>
      <c r="C94" s="11">
        <v>0</v>
      </c>
    </row>
    <row r="95" spans="1:3" s="1" customFormat="1" ht="15" customHeight="1">
      <c r="A95" s="9" t="s">
        <v>935</v>
      </c>
      <c r="B95" s="10" t="s">
        <v>936</v>
      </c>
      <c r="C95" s="11">
        <v>0</v>
      </c>
    </row>
    <row r="96" spans="1:3" s="1" customFormat="1" ht="15" customHeight="1">
      <c r="A96" s="9" t="s">
        <v>937</v>
      </c>
      <c r="B96" s="10" t="s">
        <v>938</v>
      </c>
      <c r="C96" s="11">
        <v>0</v>
      </c>
    </row>
    <row r="97" spans="1:3" s="1" customFormat="1" ht="15" customHeight="1">
      <c r="A97" s="9" t="s">
        <v>939</v>
      </c>
      <c r="B97" s="10" t="s">
        <v>63</v>
      </c>
      <c r="C97" s="11">
        <v>0</v>
      </c>
    </row>
    <row r="98" spans="1:3" s="1" customFormat="1" ht="15" customHeight="1">
      <c r="A98" s="9" t="s">
        <v>940</v>
      </c>
      <c r="B98" s="10" t="s">
        <v>941</v>
      </c>
      <c r="C98" s="11">
        <v>0</v>
      </c>
    </row>
    <row r="99" spans="1:3" s="1" customFormat="1" ht="15" customHeight="1">
      <c r="A99" s="9" t="s">
        <v>942</v>
      </c>
      <c r="B99" s="10" t="s">
        <v>943</v>
      </c>
      <c r="C99" s="11">
        <v>0</v>
      </c>
    </row>
    <row r="100" spans="1:3" s="1" customFormat="1" ht="15" customHeight="1">
      <c r="A100" s="9" t="s">
        <v>944</v>
      </c>
      <c r="B100" s="10" t="s">
        <v>945</v>
      </c>
      <c r="C100" s="11">
        <v>0</v>
      </c>
    </row>
    <row r="101" spans="1:3" s="1" customFormat="1" ht="15" customHeight="1">
      <c r="A101" s="9" t="s">
        <v>946</v>
      </c>
      <c r="B101" s="10" t="s">
        <v>947</v>
      </c>
      <c r="C101" s="11">
        <v>0</v>
      </c>
    </row>
    <row r="102" spans="1:3" s="1" customFormat="1" ht="15" customHeight="1">
      <c r="A102" s="9" t="s">
        <v>948</v>
      </c>
      <c r="B102" s="10" t="s">
        <v>53</v>
      </c>
      <c r="C102" s="11">
        <v>0</v>
      </c>
    </row>
    <row r="103" spans="1:3" s="1" customFormat="1" ht="15" customHeight="1">
      <c r="A103" s="9" t="s">
        <v>949</v>
      </c>
      <c r="B103" s="10" t="s">
        <v>950</v>
      </c>
      <c r="C103" s="11">
        <v>0</v>
      </c>
    </row>
    <row r="104" spans="1:3" s="1" customFormat="1" ht="15" customHeight="1">
      <c r="A104" s="9" t="s">
        <v>951</v>
      </c>
      <c r="B104" s="10" t="s">
        <v>68</v>
      </c>
      <c r="C104" s="11">
        <v>0</v>
      </c>
    </row>
    <row r="105" spans="1:3" s="1" customFormat="1" ht="15" customHeight="1">
      <c r="A105" s="9" t="s">
        <v>952</v>
      </c>
      <c r="B105" s="10" t="s">
        <v>45</v>
      </c>
      <c r="C105" s="11">
        <v>0</v>
      </c>
    </row>
    <row r="106" spans="1:3" s="1" customFormat="1" ht="15" customHeight="1">
      <c r="A106" s="9" t="s">
        <v>953</v>
      </c>
      <c r="B106" s="10" t="s">
        <v>50</v>
      </c>
      <c r="C106" s="11">
        <v>0</v>
      </c>
    </row>
    <row r="107" spans="1:3" s="1" customFormat="1" ht="15" customHeight="1">
      <c r="A107" s="9" t="s">
        <v>954</v>
      </c>
      <c r="B107" s="10" t="s">
        <v>82</v>
      </c>
      <c r="C107" s="11">
        <v>0</v>
      </c>
    </row>
    <row r="108" spans="1:3" s="1" customFormat="1" ht="15" customHeight="1">
      <c r="A108" s="9" t="s">
        <v>955</v>
      </c>
      <c r="B108" s="10" t="s">
        <v>956</v>
      </c>
      <c r="C108" s="11">
        <v>0</v>
      </c>
    </row>
    <row r="109" spans="1:3" s="1" customFormat="1" ht="15" customHeight="1">
      <c r="A109" s="9" t="s">
        <v>957</v>
      </c>
      <c r="B109" s="10" t="s">
        <v>958</v>
      </c>
      <c r="C109" s="11">
        <v>0</v>
      </c>
    </row>
    <row r="110" spans="1:3" s="1" customFormat="1" ht="15" customHeight="1">
      <c r="A110" s="9" t="s">
        <v>959</v>
      </c>
      <c r="B110" s="10" t="s">
        <v>960</v>
      </c>
      <c r="C110" s="11">
        <v>0</v>
      </c>
    </row>
    <row r="111" spans="1:3" s="1" customFormat="1" ht="15" customHeight="1">
      <c r="A111" s="9" t="s">
        <v>961</v>
      </c>
      <c r="B111" s="10" t="s">
        <v>69</v>
      </c>
      <c r="C111" s="11">
        <v>0</v>
      </c>
    </row>
    <row r="112" spans="1:3" s="1" customFormat="1" ht="15" customHeight="1">
      <c r="A112" s="9" t="s">
        <v>962</v>
      </c>
      <c r="B112" s="10" t="s">
        <v>53</v>
      </c>
      <c r="C112" s="11">
        <v>0</v>
      </c>
    </row>
    <row r="113" spans="1:3" s="1" customFormat="1" ht="15" customHeight="1">
      <c r="A113" s="9" t="s">
        <v>963</v>
      </c>
      <c r="B113" s="10" t="s">
        <v>964</v>
      </c>
      <c r="C113" s="11">
        <v>0</v>
      </c>
    </row>
    <row r="114" spans="1:3" s="1" customFormat="1" ht="15" customHeight="1">
      <c r="A114" s="9" t="s">
        <v>965</v>
      </c>
      <c r="B114" s="10" t="s">
        <v>70</v>
      </c>
      <c r="C114" s="11">
        <v>1655</v>
      </c>
    </row>
    <row r="115" spans="1:3" s="1" customFormat="1" ht="15" customHeight="1">
      <c r="A115" s="9" t="s">
        <v>966</v>
      </c>
      <c r="B115" s="10" t="s">
        <v>45</v>
      </c>
      <c r="C115" s="11">
        <v>1655</v>
      </c>
    </row>
    <row r="116" spans="1:3" s="1" customFormat="1" ht="15" customHeight="1">
      <c r="A116" s="9" t="s">
        <v>967</v>
      </c>
      <c r="B116" s="10" t="s">
        <v>50</v>
      </c>
      <c r="C116" s="11">
        <v>0</v>
      </c>
    </row>
    <row r="117" spans="1:3" s="1" customFormat="1" ht="15" customHeight="1">
      <c r="A117" s="9" t="s">
        <v>968</v>
      </c>
      <c r="B117" s="10" t="s">
        <v>82</v>
      </c>
      <c r="C117" s="11">
        <v>0</v>
      </c>
    </row>
    <row r="118" spans="1:3" s="1" customFormat="1" ht="15" customHeight="1">
      <c r="A118" s="9" t="s">
        <v>969</v>
      </c>
      <c r="B118" s="10" t="s">
        <v>970</v>
      </c>
      <c r="C118" s="11">
        <v>0</v>
      </c>
    </row>
    <row r="119" spans="1:3" s="1" customFormat="1" ht="15" customHeight="1">
      <c r="A119" s="9" t="s">
        <v>971</v>
      </c>
      <c r="B119" s="10" t="s">
        <v>972</v>
      </c>
      <c r="C119" s="11">
        <v>0</v>
      </c>
    </row>
    <row r="120" spans="1:3" s="1" customFormat="1" ht="15" customHeight="1">
      <c r="A120" s="9" t="s">
        <v>973</v>
      </c>
      <c r="B120" s="10" t="s">
        <v>974</v>
      </c>
      <c r="C120" s="11">
        <v>0</v>
      </c>
    </row>
    <row r="121" spans="1:3" s="1" customFormat="1" ht="15" customHeight="1">
      <c r="A121" s="9" t="s">
        <v>975</v>
      </c>
      <c r="B121" s="10" t="s">
        <v>53</v>
      </c>
      <c r="C121" s="11">
        <v>0</v>
      </c>
    </row>
    <row r="122" spans="1:3" s="1" customFormat="1" ht="15" customHeight="1">
      <c r="A122" s="9" t="s">
        <v>976</v>
      </c>
      <c r="B122" s="10" t="s">
        <v>977</v>
      </c>
      <c r="C122" s="11">
        <v>0</v>
      </c>
    </row>
    <row r="123" spans="1:3" s="1" customFormat="1" ht="15" customHeight="1">
      <c r="A123" s="9" t="s">
        <v>978</v>
      </c>
      <c r="B123" s="10" t="s">
        <v>72</v>
      </c>
      <c r="C123" s="11">
        <v>1291</v>
      </c>
    </row>
    <row r="124" spans="1:3" s="1" customFormat="1" ht="15" customHeight="1">
      <c r="A124" s="9" t="s">
        <v>979</v>
      </c>
      <c r="B124" s="10" t="s">
        <v>45</v>
      </c>
      <c r="C124" s="11">
        <v>266</v>
      </c>
    </row>
    <row r="125" spans="1:3" s="1" customFormat="1" ht="15" customHeight="1">
      <c r="A125" s="9" t="s">
        <v>980</v>
      </c>
      <c r="B125" s="10" t="s">
        <v>50</v>
      </c>
      <c r="C125" s="11">
        <v>0</v>
      </c>
    </row>
    <row r="126" spans="1:3" s="1" customFormat="1" ht="15" customHeight="1">
      <c r="A126" s="9" t="s">
        <v>981</v>
      </c>
      <c r="B126" s="10" t="s">
        <v>82</v>
      </c>
      <c r="C126" s="11">
        <v>0</v>
      </c>
    </row>
    <row r="127" spans="1:3" s="1" customFormat="1" ht="15" customHeight="1">
      <c r="A127" s="9" t="s">
        <v>982</v>
      </c>
      <c r="B127" s="10" t="s">
        <v>983</v>
      </c>
      <c r="C127" s="11">
        <v>0</v>
      </c>
    </row>
    <row r="128" spans="1:3" s="1" customFormat="1" ht="15" customHeight="1">
      <c r="A128" s="9" t="s">
        <v>984</v>
      </c>
      <c r="B128" s="10" t="s">
        <v>985</v>
      </c>
      <c r="C128" s="11">
        <v>0</v>
      </c>
    </row>
    <row r="129" spans="1:3" s="1" customFormat="1" ht="15" customHeight="1">
      <c r="A129" s="9" t="s">
        <v>986</v>
      </c>
      <c r="B129" s="10" t="s">
        <v>987</v>
      </c>
      <c r="C129" s="11">
        <v>0</v>
      </c>
    </row>
    <row r="130" spans="1:3" s="1" customFormat="1" ht="15" customHeight="1">
      <c r="A130" s="9" t="s">
        <v>988</v>
      </c>
      <c r="B130" s="10" t="s">
        <v>989</v>
      </c>
      <c r="C130" s="11">
        <v>0</v>
      </c>
    </row>
    <row r="131" spans="1:3" s="1" customFormat="1" ht="15" customHeight="1">
      <c r="A131" s="9" t="s">
        <v>990</v>
      </c>
      <c r="B131" s="10" t="s">
        <v>73</v>
      </c>
      <c r="C131" s="11">
        <v>0</v>
      </c>
    </row>
    <row r="132" spans="1:3" s="1" customFormat="1" ht="15" customHeight="1">
      <c r="A132" s="9" t="s">
        <v>991</v>
      </c>
      <c r="B132" s="10" t="s">
        <v>53</v>
      </c>
      <c r="C132" s="11">
        <v>1025</v>
      </c>
    </row>
    <row r="133" spans="1:3" s="1" customFormat="1" ht="15" customHeight="1">
      <c r="A133" s="9" t="s">
        <v>992</v>
      </c>
      <c r="B133" s="10" t="s">
        <v>993</v>
      </c>
      <c r="C133" s="11">
        <v>0</v>
      </c>
    </row>
    <row r="134" spans="1:3" s="1" customFormat="1" ht="15" customHeight="1">
      <c r="A134" s="9" t="s">
        <v>994</v>
      </c>
      <c r="B134" s="10" t="s">
        <v>995</v>
      </c>
      <c r="C134" s="11">
        <v>0</v>
      </c>
    </row>
    <row r="135" spans="1:3" s="1" customFormat="1" ht="15" customHeight="1">
      <c r="A135" s="9" t="s">
        <v>996</v>
      </c>
      <c r="B135" s="10" t="s">
        <v>45</v>
      </c>
      <c r="C135" s="11">
        <v>0</v>
      </c>
    </row>
    <row r="136" spans="1:3" s="1" customFormat="1" ht="15" customHeight="1">
      <c r="A136" s="9" t="s">
        <v>997</v>
      </c>
      <c r="B136" s="10" t="s">
        <v>50</v>
      </c>
      <c r="C136" s="11">
        <v>0</v>
      </c>
    </row>
    <row r="137" spans="1:3" s="1" customFormat="1" ht="15" customHeight="1">
      <c r="A137" s="9" t="s">
        <v>998</v>
      </c>
      <c r="B137" s="10" t="s">
        <v>82</v>
      </c>
      <c r="C137" s="11">
        <v>0</v>
      </c>
    </row>
    <row r="138" spans="1:3" s="1" customFormat="1" ht="15" customHeight="1">
      <c r="A138" s="9" t="s">
        <v>999</v>
      </c>
      <c r="B138" s="10" t="s">
        <v>1000</v>
      </c>
      <c r="C138" s="11">
        <v>0</v>
      </c>
    </row>
    <row r="139" spans="1:3" s="1" customFormat="1" ht="15" customHeight="1">
      <c r="A139" s="9" t="s">
        <v>1001</v>
      </c>
      <c r="B139" s="10" t="s">
        <v>1002</v>
      </c>
      <c r="C139" s="11">
        <v>0</v>
      </c>
    </row>
    <row r="140" spans="1:3" s="1" customFormat="1" ht="15" customHeight="1">
      <c r="A140" s="9" t="s">
        <v>1003</v>
      </c>
      <c r="B140" s="10" t="s">
        <v>1004</v>
      </c>
      <c r="C140" s="11">
        <v>0</v>
      </c>
    </row>
    <row r="141" spans="1:3" s="1" customFormat="1" ht="15" customHeight="1">
      <c r="A141" s="9" t="s">
        <v>1005</v>
      </c>
      <c r="B141" s="10" t="s">
        <v>1006</v>
      </c>
      <c r="C141" s="11">
        <v>0</v>
      </c>
    </row>
    <row r="142" spans="1:3" s="1" customFormat="1" ht="15" customHeight="1">
      <c r="A142" s="9" t="s">
        <v>1007</v>
      </c>
      <c r="B142" s="10" t="s">
        <v>1008</v>
      </c>
      <c r="C142" s="11">
        <v>0</v>
      </c>
    </row>
    <row r="143" spans="1:3" s="1" customFormat="1" ht="15" customHeight="1">
      <c r="A143" s="9" t="s">
        <v>1009</v>
      </c>
      <c r="B143" s="10" t="s">
        <v>1010</v>
      </c>
      <c r="C143" s="11">
        <v>0</v>
      </c>
    </row>
    <row r="144" spans="1:3" s="1" customFormat="1" ht="15" customHeight="1">
      <c r="A144" s="9" t="s">
        <v>1011</v>
      </c>
      <c r="B144" s="10" t="s">
        <v>1012</v>
      </c>
      <c r="C144" s="11">
        <v>0</v>
      </c>
    </row>
    <row r="145" spans="1:3" s="1" customFormat="1" ht="15" customHeight="1">
      <c r="A145" s="9" t="s">
        <v>1013</v>
      </c>
      <c r="B145" s="10" t="s">
        <v>53</v>
      </c>
      <c r="C145" s="11">
        <v>0</v>
      </c>
    </row>
    <row r="146" spans="1:3" s="1" customFormat="1" ht="15" customHeight="1">
      <c r="A146" s="9" t="s">
        <v>1014</v>
      </c>
      <c r="B146" s="10" t="s">
        <v>1015</v>
      </c>
      <c r="C146" s="11">
        <v>0</v>
      </c>
    </row>
    <row r="147" spans="1:3" s="1" customFormat="1" ht="15" customHeight="1">
      <c r="A147" s="9" t="s">
        <v>1016</v>
      </c>
      <c r="B147" s="10" t="s">
        <v>1017</v>
      </c>
      <c r="C147" s="11">
        <v>0</v>
      </c>
    </row>
    <row r="148" spans="1:3" s="1" customFormat="1" ht="15" customHeight="1">
      <c r="A148" s="9" t="s">
        <v>1018</v>
      </c>
      <c r="B148" s="10" t="s">
        <v>45</v>
      </c>
      <c r="C148" s="11">
        <v>0</v>
      </c>
    </row>
    <row r="149" spans="1:3" s="1" customFormat="1" ht="15" customHeight="1">
      <c r="A149" s="9" t="s">
        <v>1019</v>
      </c>
      <c r="B149" s="10" t="s">
        <v>50</v>
      </c>
      <c r="C149" s="11">
        <v>0</v>
      </c>
    </row>
    <row r="150" spans="1:3" s="1" customFormat="1" ht="15" customHeight="1">
      <c r="A150" s="9" t="s">
        <v>1020</v>
      </c>
      <c r="B150" s="10" t="s">
        <v>82</v>
      </c>
      <c r="C150" s="11">
        <v>0</v>
      </c>
    </row>
    <row r="151" spans="1:3" s="1" customFormat="1" ht="15" customHeight="1">
      <c r="A151" s="9" t="s">
        <v>1021</v>
      </c>
      <c r="B151" s="10" t="s">
        <v>1022</v>
      </c>
      <c r="C151" s="11">
        <v>0</v>
      </c>
    </row>
    <row r="152" spans="1:3" s="1" customFormat="1" ht="15" customHeight="1">
      <c r="A152" s="9" t="s">
        <v>1023</v>
      </c>
      <c r="B152" s="10" t="s">
        <v>53</v>
      </c>
      <c r="C152" s="11">
        <v>0</v>
      </c>
    </row>
    <row r="153" spans="1:3" s="1" customFormat="1" ht="15" customHeight="1">
      <c r="A153" s="9" t="s">
        <v>1024</v>
      </c>
      <c r="B153" s="10" t="s">
        <v>1025</v>
      </c>
      <c r="C153" s="11">
        <v>0</v>
      </c>
    </row>
    <row r="154" spans="1:3" s="1" customFormat="1" ht="15" customHeight="1">
      <c r="A154" s="9" t="s">
        <v>1026</v>
      </c>
      <c r="B154" s="10" t="s">
        <v>1027</v>
      </c>
      <c r="C154" s="11">
        <v>0</v>
      </c>
    </row>
    <row r="155" spans="1:3" s="1" customFormat="1" ht="15" customHeight="1">
      <c r="A155" s="9" t="s">
        <v>1028</v>
      </c>
      <c r="B155" s="10" t="s">
        <v>45</v>
      </c>
      <c r="C155" s="11">
        <v>0</v>
      </c>
    </row>
    <row r="156" spans="1:3" s="1" customFormat="1" ht="15" customHeight="1">
      <c r="A156" s="9" t="s">
        <v>1029</v>
      </c>
      <c r="B156" s="10" t="s">
        <v>50</v>
      </c>
      <c r="C156" s="11">
        <v>0</v>
      </c>
    </row>
    <row r="157" spans="1:3" s="1" customFormat="1" ht="15" customHeight="1">
      <c r="A157" s="9" t="s">
        <v>1030</v>
      </c>
      <c r="B157" s="10" t="s">
        <v>82</v>
      </c>
      <c r="C157" s="11">
        <v>0</v>
      </c>
    </row>
    <row r="158" spans="1:3" s="1" customFormat="1" ht="15" customHeight="1">
      <c r="A158" s="9" t="s">
        <v>1031</v>
      </c>
      <c r="B158" s="10" t="s">
        <v>1032</v>
      </c>
      <c r="C158" s="11">
        <v>0</v>
      </c>
    </row>
    <row r="159" spans="1:3" s="1" customFormat="1" ht="15" customHeight="1">
      <c r="A159" s="9" t="s">
        <v>1033</v>
      </c>
      <c r="B159" s="10" t="s">
        <v>1034</v>
      </c>
      <c r="C159" s="11">
        <v>0</v>
      </c>
    </row>
    <row r="160" spans="1:3" s="1" customFormat="1" ht="15" customHeight="1">
      <c r="A160" s="9" t="s">
        <v>1035</v>
      </c>
      <c r="B160" s="10" t="s">
        <v>53</v>
      </c>
      <c r="C160" s="11">
        <v>0</v>
      </c>
    </row>
    <row r="161" spans="1:3" s="1" customFormat="1" ht="15" customHeight="1">
      <c r="A161" s="9" t="s">
        <v>1036</v>
      </c>
      <c r="B161" s="10" t="s">
        <v>1037</v>
      </c>
      <c r="C161" s="11">
        <v>0</v>
      </c>
    </row>
    <row r="162" spans="1:3" s="1" customFormat="1" ht="15" customHeight="1">
      <c r="A162" s="9" t="s">
        <v>1038</v>
      </c>
      <c r="B162" s="10" t="s">
        <v>75</v>
      </c>
      <c r="C162" s="11">
        <v>164</v>
      </c>
    </row>
    <row r="163" spans="1:3" s="1" customFormat="1" ht="15" customHeight="1">
      <c r="A163" s="9" t="s">
        <v>1039</v>
      </c>
      <c r="B163" s="10" t="s">
        <v>45</v>
      </c>
      <c r="C163" s="11">
        <v>0</v>
      </c>
    </row>
    <row r="164" spans="1:3" s="1" customFormat="1" ht="15" customHeight="1">
      <c r="A164" s="9" t="s">
        <v>1040</v>
      </c>
      <c r="B164" s="10" t="s">
        <v>50</v>
      </c>
      <c r="C164" s="11">
        <v>0</v>
      </c>
    </row>
    <row r="165" spans="1:3" s="1" customFormat="1" ht="15" customHeight="1">
      <c r="A165" s="9" t="s">
        <v>1041</v>
      </c>
      <c r="B165" s="10" t="s">
        <v>82</v>
      </c>
      <c r="C165" s="11">
        <v>0</v>
      </c>
    </row>
    <row r="166" spans="1:3" s="1" customFormat="1" ht="15" customHeight="1">
      <c r="A166" s="9" t="s">
        <v>1042</v>
      </c>
      <c r="B166" s="10" t="s">
        <v>76</v>
      </c>
      <c r="C166" s="11">
        <v>164</v>
      </c>
    </row>
    <row r="167" spans="1:3" s="1" customFormat="1" ht="15" customHeight="1">
      <c r="A167" s="9" t="s">
        <v>1043</v>
      </c>
      <c r="B167" s="10" t="s">
        <v>1044</v>
      </c>
      <c r="C167" s="11">
        <v>0</v>
      </c>
    </row>
    <row r="168" spans="1:3" s="1" customFormat="1" ht="15" customHeight="1">
      <c r="A168" s="9" t="s">
        <v>1045</v>
      </c>
      <c r="B168" s="10" t="s">
        <v>1046</v>
      </c>
      <c r="C168" s="11">
        <v>0</v>
      </c>
    </row>
    <row r="169" spans="1:3" s="1" customFormat="1" ht="15" customHeight="1">
      <c r="A169" s="9" t="s">
        <v>1047</v>
      </c>
      <c r="B169" s="10" t="s">
        <v>45</v>
      </c>
      <c r="C169" s="11">
        <v>0</v>
      </c>
    </row>
    <row r="170" spans="1:3" s="1" customFormat="1" ht="15" customHeight="1">
      <c r="A170" s="9" t="s">
        <v>1048</v>
      </c>
      <c r="B170" s="10" t="s">
        <v>50</v>
      </c>
      <c r="C170" s="11">
        <v>0</v>
      </c>
    </row>
    <row r="171" spans="1:3" s="1" customFormat="1" ht="15" customHeight="1">
      <c r="A171" s="9" t="s">
        <v>1049</v>
      </c>
      <c r="B171" s="10" t="s">
        <v>82</v>
      </c>
      <c r="C171" s="11">
        <v>0</v>
      </c>
    </row>
    <row r="172" spans="1:3" s="1" customFormat="1" ht="15" customHeight="1">
      <c r="A172" s="9" t="s">
        <v>1050</v>
      </c>
      <c r="B172" s="10" t="s">
        <v>835</v>
      </c>
      <c r="C172" s="11">
        <v>0</v>
      </c>
    </row>
    <row r="173" spans="1:3" s="1" customFormat="1" ht="15" customHeight="1">
      <c r="A173" s="9" t="s">
        <v>1051</v>
      </c>
      <c r="B173" s="10" t="s">
        <v>53</v>
      </c>
      <c r="C173" s="11">
        <v>0</v>
      </c>
    </row>
    <row r="174" spans="1:3" s="1" customFormat="1" ht="15" customHeight="1">
      <c r="A174" s="9" t="s">
        <v>1052</v>
      </c>
      <c r="B174" s="10" t="s">
        <v>1053</v>
      </c>
      <c r="C174" s="11">
        <v>0</v>
      </c>
    </row>
    <row r="175" spans="1:3" s="1" customFormat="1" ht="15" customHeight="1">
      <c r="A175" s="9" t="s">
        <v>1054</v>
      </c>
      <c r="B175" s="10" t="s">
        <v>77</v>
      </c>
      <c r="C175" s="11">
        <v>93</v>
      </c>
    </row>
    <row r="176" spans="1:3" s="1" customFormat="1" ht="15" customHeight="1">
      <c r="A176" s="9" t="s">
        <v>1055</v>
      </c>
      <c r="B176" s="10" t="s">
        <v>45</v>
      </c>
      <c r="C176" s="11">
        <v>54</v>
      </c>
    </row>
    <row r="177" spans="1:3" s="1" customFormat="1" ht="15" customHeight="1">
      <c r="A177" s="9" t="s">
        <v>1056</v>
      </c>
      <c r="B177" s="10" t="s">
        <v>50</v>
      </c>
      <c r="C177" s="11">
        <v>0</v>
      </c>
    </row>
    <row r="178" spans="1:3" s="1" customFormat="1" ht="15" customHeight="1">
      <c r="A178" s="9" t="s">
        <v>1057</v>
      </c>
      <c r="B178" s="10" t="s">
        <v>82</v>
      </c>
      <c r="C178" s="11">
        <v>0</v>
      </c>
    </row>
    <row r="179" spans="1:3" s="1" customFormat="1" ht="15" customHeight="1">
      <c r="A179" s="9" t="s">
        <v>1058</v>
      </c>
      <c r="B179" s="10" t="s">
        <v>78</v>
      </c>
      <c r="C179" s="11">
        <v>39</v>
      </c>
    </row>
    <row r="180" spans="1:3" s="1" customFormat="1" ht="15" customHeight="1">
      <c r="A180" s="9" t="s">
        <v>1059</v>
      </c>
      <c r="B180" s="10" t="s">
        <v>53</v>
      </c>
      <c r="C180" s="11">
        <v>0</v>
      </c>
    </row>
    <row r="181" spans="1:3" s="1" customFormat="1" ht="15" customHeight="1">
      <c r="A181" s="9" t="s">
        <v>1060</v>
      </c>
      <c r="B181" s="10" t="s">
        <v>79</v>
      </c>
      <c r="C181" s="11">
        <v>0</v>
      </c>
    </row>
    <row r="182" spans="1:3" s="1" customFormat="1" ht="15" customHeight="1">
      <c r="A182" s="9" t="s">
        <v>1061</v>
      </c>
      <c r="B182" s="10" t="s">
        <v>80</v>
      </c>
      <c r="C182" s="11">
        <v>2049</v>
      </c>
    </row>
    <row r="183" spans="1:3" s="1" customFormat="1" ht="15" customHeight="1">
      <c r="A183" s="9" t="s">
        <v>1062</v>
      </c>
      <c r="B183" s="10" t="s">
        <v>45</v>
      </c>
      <c r="C183" s="11">
        <v>1333</v>
      </c>
    </row>
    <row r="184" spans="1:3" s="1" customFormat="1" ht="15" customHeight="1">
      <c r="A184" s="9" t="s">
        <v>1063</v>
      </c>
      <c r="B184" s="10" t="s">
        <v>50</v>
      </c>
      <c r="C184" s="11">
        <v>0</v>
      </c>
    </row>
    <row r="185" spans="1:3" s="1" customFormat="1" ht="15" customHeight="1">
      <c r="A185" s="9" t="s">
        <v>1064</v>
      </c>
      <c r="B185" s="10" t="s">
        <v>82</v>
      </c>
      <c r="C185" s="11">
        <v>0</v>
      </c>
    </row>
    <row r="186" spans="1:3" s="1" customFormat="1" ht="15" customHeight="1">
      <c r="A186" s="9" t="s">
        <v>1065</v>
      </c>
      <c r="B186" s="10" t="s">
        <v>83</v>
      </c>
      <c r="C186" s="11">
        <v>91</v>
      </c>
    </row>
    <row r="187" spans="1:3" s="1" customFormat="1" ht="15" customHeight="1">
      <c r="A187" s="9" t="s">
        <v>1066</v>
      </c>
      <c r="B187" s="10" t="s">
        <v>53</v>
      </c>
      <c r="C187" s="11">
        <v>625</v>
      </c>
    </row>
    <row r="188" spans="1:3" s="1" customFormat="1" ht="15" customHeight="1">
      <c r="A188" s="9" t="s">
        <v>1067</v>
      </c>
      <c r="B188" s="10" t="s">
        <v>1068</v>
      </c>
      <c r="C188" s="11">
        <v>0</v>
      </c>
    </row>
    <row r="189" spans="1:3" s="1" customFormat="1" ht="15" customHeight="1">
      <c r="A189" s="9" t="s">
        <v>1069</v>
      </c>
      <c r="B189" s="10" t="s">
        <v>85</v>
      </c>
      <c r="C189" s="11">
        <v>317</v>
      </c>
    </row>
    <row r="190" spans="1:3" s="1" customFormat="1" ht="15" customHeight="1">
      <c r="A190" s="9" t="s">
        <v>1070</v>
      </c>
      <c r="B190" s="10" t="s">
        <v>45</v>
      </c>
      <c r="C190" s="11">
        <v>300</v>
      </c>
    </row>
    <row r="191" spans="1:3" s="1" customFormat="1" ht="15" customHeight="1">
      <c r="A191" s="9" t="s">
        <v>1071</v>
      </c>
      <c r="B191" s="10" t="s">
        <v>50</v>
      </c>
      <c r="C191" s="11">
        <v>17</v>
      </c>
    </row>
    <row r="192" spans="1:3" s="1" customFormat="1" ht="15" customHeight="1">
      <c r="A192" s="9" t="s">
        <v>1072</v>
      </c>
      <c r="B192" s="10" t="s">
        <v>82</v>
      </c>
      <c r="C192" s="11">
        <v>0</v>
      </c>
    </row>
    <row r="193" spans="1:3" s="1" customFormat="1" ht="15" customHeight="1">
      <c r="A193" s="9" t="s">
        <v>1073</v>
      </c>
      <c r="B193" s="10" t="s">
        <v>87</v>
      </c>
      <c r="C193" s="11">
        <v>0</v>
      </c>
    </row>
    <row r="194" spans="1:3" s="1" customFormat="1" ht="15" customHeight="1">
      <c r="A194" s="9" t="s">
        <v>1074</v>
      </c>
      <c r="B194" s="10" t="s">
        <v>53</v>
      </c>
      <c r="C194" s="11">
        <v>0</v>
      </c>
    </row>
    <row r="195" spans="1:3" s="1" customFormat="1" ht="15" customHeight="1">
      <c r="A195" s="9" t="s">
        <v>1075</v>
      </c>
      <c r="B195" s="10" t="s">
        <v>89</v>
      </c>
      <c r="C195" s="11">
        <v>0</v>
      </c>
    </row>
    <row r="196" spans="1:3" s="1" customFormat="1" ht="15" customHeight="1">
      <c r="A196" s="9" t="s">
        <v>1076</v>
      </c>
      <c r="B196" s="10" t="s">
        <v>90</v>
      </c>
      <c r="C196" s="11">
        <v>259</v>
      </c>
    </row>
    <row r="197" spans="1:3" s="1" customFormat="1" ht="15" customHeight="1">
      <c r="A197" s="9" t="s">
        <v>1077</v>
      </c>
      <c r="B197" s="10" t="s">
        <v>45</v>
      </c>
      <c r="C197" s="11">
        <v>259</v>
      </c>
    </row>
    <row r="198" spans="1:3" s="1" customFormat="1" ht="15" customHeight="1">
      <c r="A198" s="9" t="s">
        <v>1078</v>
      </c>
      <c r="B198" s="10" t="s">
        <v>50</v>
      </c>
      <c r="C198" s="11">
        <v>0</v>
      </c>
    </row>
    <row r="199" spans="1:3" s="1" customFormat="1" ht="15" customHeight="1">
      <c r="A199" s="9" t="s">
        <v>1079</v>
      </c>
      <c r="B199" s="10" t="s">
        <v>82</v>
      </c>
      <c r="C199" s="11">
        <v>0</v>
      </c>
    </row>
    <row r="200" spans="1:3" s="1" customFormat="1" ht="15" customHeight="1">
      <c r="A200" s="9" t="s">
        <v>1080</v>
      </c>
      <c r="B200" s="10" t="s">
        <v>1081</v>
      </c>
      <c r="C200" s="11">
        <v>0</v>
      </c>
    </row>
    <row r="201" spans="1:3" s="1" customFormat="1" ht="15" customHeight="1">
      <c r="A201" s="9" t="s">
        <v>1082</v>
      </c>
      <c r="B201" s="10" t="s">
        <v>53</v>
      </c>
      <c r="C201" s="11">
        <v>0</v>
      </c>
    </row>
    <row r="202" spans="1:3" s="1" customFormat="1" ht="15" customHeight="1">
      <c r="A202" s="9" t="s">
        <v>1083</v>
      </c>
      <c r="B202" s="10" t="s">
        <v>1084</v>
      </c>
      <c r="C202" s="11">
        <v>0</v>
      </c>
    </row>
    <row r="203" spans="1:3" s="1" customFormat="1" ht="15" customHeight="1">
      <c r="A203" s="9" t="s">
        <v>1085</v>
      </c>
      <c r="B203" s="10" t="s">
        <v>92</v>
      </c>
      <c r="C203" s="11">
        <v>118</v>
      </c>
    </row>
    <row r="204" spans="1:3" s="1" customFormat="1" ht="15" customHeight="1">
      <c r="A204" s="9" t="s">
        <v>1086</v>
      </c>
      <c r="B204" s="10" t="s">
        <v>45</v>
      </c>
      <c r="C204" s="11">
        <v>118</v>
      </c>
    </row>
    <row r="205" spans="1:3" s="1" customFormat="1" ht="15" customHeight="1">
      <c r="A205" s="9" t="s">
        <v>1087</v>
      </c>
      <c r="B205" s="10" t="s">
        <v>50</v>
      </c>
      <c r="C205" s="11">
        <v>0</v>
      </c>
    </row>
    <row r="206" spans="1:3" s="1" customFormat="1" ht="15" customHeight="1">
      <c r="A206" s="9" t="s">
        <v>1088</v>
      </c>
      <c r="B206" s="10" t="s">
        <v>82</v>
      </c>
      <c r="C206" s="11">
        <v>0</v>
      </c>
    </row>
    <row r="207" spans="1:3" s="1" customFormat="1" ht="15" customHeight="1">
      <c r="A207" s="9" t="s">
        <v>1089</v>
      </c>
      <c r="B207" s="10" t="s">
        <v>93</v>
      </c>
      <c r="C207" s="11">
        <v>0</v>
      </c>
    </row>
    <row r="208" spans="1:3" s="1" customFormat="1" ht="15" customHeight="1">
      <c r="A208" s="9" t="s">
        <v>1090</v>
      </c>
      <c r="B208" s="10" t="s">
        <v>1091</v>
      </c>
      <c r="C208" s="11">
        <v>0</v>
      </c>
    </row>
    <row r="209" spans="1:3" s="1" customFormat="1" ht="15" customHeight="1">
      <c r="A209" s="9" t="s">
        <v>1092</v>
      </c>
      <c r="B209" s="10" t="s">
        <v>53</v>
      </c>
      <c r="C209" s="11">
        <v>0</v>
      </c>
    </row>
    <row r="210" spans="1:3" s="1" customFormat="1" ht="15" customHeight="1">
      <c r="A210" s="9" t="s">
        <v>1093</v>
      </c>
      <c r="B210" s="10" t="s">
        <v>1094</v>
      </c>
      <c r="C210" s="11">
        <v>0</v>
      </c>
    </row>
    <row r="211" spans="1:3" s="1" customFormat="1" ht="15" customHeight="1">
      <c r="A211" s="9" t="s">
        <v>1095</v>
      </c>
      <c r="B211" s="10" t="s">
        <v>1096</v>
      </c>
      <c r="C211" s="11">
        <v>0</v>
      </c>
    </row>
    <row r="212" spans="1:3" s="1" customFormat="1" ht="15" customHeight="1">
      <c r="A212" s="9" t="s">
        <v>1097</v>
      </c>
      <c r="B212" s="10" t="s">
        <v>45</v>
      </c>
      <c r="C212" s="11">
        <v>0</v>
      </c>
    </row>
    <row r="213" spans="1:3" s="1" customFormat="1" ht="15" customHeight="1">
      <c r="A213" s="9" t="s">
        <v>1098</v>
      </c>
      <c r="B213" s="10" t="s">
        <v>50</v>
      </c>
      <c r="C213" s="11">
        <v>0</v>
      </c>
    </row>
    <row r="214" spans="1:3" s="1" customFormat="1" ht="15" customHeight="1">
      <c r="A214" s="9" t="s">
        <v>1099</v>
      </c>
      <c r="B214" s="10" t="s">
        <v>82</v>
      </c>
      <c r="C214" s="11">
        <v>0</v>
      </c>
    </row>
    <row r="215" spans="1:3" s="1" customFormat="1" ht="15" customHeight="1">
      <c r="A215" s="9" t="s">
        <v>1100</v>
      </c>
      <c r="B215" s="10" t="s">
        <v>53</v>
      </c>
      <c r="C215" s="11">
        <v>0</v>
      </c>
    </row>
    <row r="216" spans="1:3" s="1" customFormat="1" ht="15" customHeight="1">
      <c r="A216" s="9" t="s">
        <v>1101</v>
      </c>
      <c r="B216" s="10" t="s">
        <v>1102</v>
      </c>
      <c r="C216" s="11">
        <v>0</v>
      </c>
    </row>
    <row r="217" spans="1:3" s="1" customFormat="1" ht="15" customHeight="1">
      <c r="A217" s="9" t="s">
        <v>1103</v>
      </c>
      <c r="B217" s="10" t="s">
        <v>1104</v>
      </c>
      <c r="C217" s="11">
        <v>0</v>
      </c>
    </row>
    <row r="218" spans="1:3" s="1" customFormat="1" ht="15" customHeight="1">
      <c r="A218" s="9" t="s">
        <v>1105</v>
      </c>
      <c r="B218" s="10" t="s">
        <v>45</v>
      </c>
      <c r="C218" s="11">
        <v>0</v>
      </c>
    </row>
    <row r="219" spans="1:3" s="1" customFormat="1" ht="15" customHeight="1">
      <c r="A219" s="9" t="s">
        <v>1106</v>
      </c>
      <c r="B219" s="10" t="s">
        <v>50</v>
      </c>
      <c r="C219" s="11">
        <v>0</v>
      </c>
    </row>
    <row r="220" spans="1:3" s="1" customFormat="1" ht="15" customHeight="1">
      <c r="A220" s="9" t="s">
        <v>1107</v>
      </c>
      <c r="B220" s="10" t="s">
        <v>82</v>
      </c>
      <c r="C220" s="11">
        <v>0</v>
      </c>
    </row>
    <row r="221" spans="1:3" s="1" customFormat="1" ht="15" customHeight="1">
      <c r="A221" s="9" t="s">
        <v>1108</v>
      </c>
      <c r="B221" s="10" t="s">
        <v>53</v>
      </c>
      <c r="C221" s="11">
        <v>0</v>
      </c>
    </row>
    <row r="222" spans="1:3" s="1" customFormat="1" ht="15" customHeight="1">
      <c r="A222" s="9" t="s">
        <v>1109</v>
      </c>
      <c r="B222" s="10" t="s">
        <v>1110</v>
      </c>
      <c r="C222" s="11">
        <v>0</v>
      </c>
    </row>
    <row r="223" spans="1:3" s="1" customFormat="1" ht="15" customHeight="1">
      <c r="A223" s="9" t="s">
        <v>1111</v>
      </c>
      <c r="B223" s="10" t="s">
        <v>1112</v>
      </c>
      <c r="C223" s="11">
        <v>0</v>
      </c>
    </row>
    <row r="224" spans="1:3" s="1" customFormat="1" ht="15" customHeight="1">
      <c r="A224" s="9" t="s">
        <v>1113</v>
      </c>
      <c r="B224" s="10" t="s">
        <v>45</v>
      </c>
      <c r="C224" s="11">
        <v>0</v>
      </c>
    </row>
    <row r="225" spans="1:3" s="1" customFormat="1" ht="15" customHeight="1">
      <c r="A225" s="9" t="s">
        <v>1114</v>
      </c>
      <c r="B225" s="10" t="s">
        <v>50</v>
      </c>
      <c r="C225" s="11">
        <v>0</v>
      </c>
    </row>
    <row r="226" spans="1:3" s="1" customFormat="1" ht="15" customHeight="1">
      <c r="A226" s="9" t="s">
        <v>1115</v>
      </c>
      <c r="B226" s="10" t="s">
        <v>82</v>
      </c>
      <c r="C226" s="11">
        <v>0</v>
      </c>
    </row>
    <row r="227" spans="1:3" s="1" customFormat="1" ht="15" customHeight="1">
      <c r="A227" s="9" t="s">
        <v>1116</v>
      </c>
      <c r="B227" s="10" t="s">
        <v>1117</v>
      </c>
      <c r="C227" s="11">
        <v>0</v>
      </c>
    </row>
    <row r="228" spans="1:3" s="1" customFormat="1" ht="15" customHeight="1">
      <c r="A228" s="9" t="s">
        <v>1118</v>
      </c>
      <c r="B228" s="10" t="s">
        <v>53</v>
      </c>
      <c r="C228" s="11">
        <v>0</v>
      </c>
    </row>
    <row r="229" spans="1:3" s="1" customFormat="1" ht="15" customHeight="1">
      <c r="A229" s="9" t="s">
        <v>1119</v>
      </c>
      <c r="B229" s="10" t="s">
        <v>1120</v>
      </c>
      <c r="C229" s="11">
        <v>0</v>
      </c>
    </row>
    <row r="230" spans="1:3" s="1" customFormat="1" ht="15" customHeight="1">
      <c r="A230" s="9" t="s">
        <v>1121</v>
      </c>
      <c r="B230" s="10" t="s">
        <v>94</v>
      </c>
      <c r="C230" s="11">
        <v>1992</v>
      </c>
    </row>
    <row r="231" spans="1:3" s="1" customFormat="1" ht="15" customHeight="1">
      <c r="A231" s="9" t="s">
        <v>1122</v>
      </c>
      <c r="B231" s="10" t="s">
        <v>45</v>
      </c>
      <c r="C231" s="11">
        <v>1139</v>
      </c>
    </row>
    <row r="232" spans="1:3" s="1" customFormat="1" ht="15" customHeight="1">
      <c r="A232" s="9" t="s">
        <v>1123</v>
      </c>
      <c r="B232" s="10" t="s">
        <v>50</v>
      </c>
      <c r="C232" s="11">
        <v>0</v>
      </c>
    </row>
    <row r="233" spans="1:3" s="1" customFormat="1" ht="15" customHeight="1">
      <c r="A233" s="9" t="s">
        <v>1124</v>
      </c>
      <c r="B233" s="10" t="s">
        <v>82</v>
      </c>
      <c r="C233" s="11">
        <v>0</v>
      </c>
    </row>
    <row r="234" spans="1:3" s="1" customFormat="1" ht="15" customHeight="1">
      <c r="A234" s="9" t="s">
        <v>1125</v>
      </c>
      <c r="B234" s="10" t="s">
        <v>95</v>
      </c>
      <c r="C234" s="11">
        <v>0</v>
      </c>
    </row>
    <row r="235" spans="1:3" s="1" customFormat="1" ht="15" customHeight="1">
      <c r="A235" s="9" t="s">
        <v>1126</v>
      </c>
      <c r="B235" s="10" t="s">
        <v>1127</v>
      </c>
      <c r="C235" s="11">
        <v>0</v>
      </c>
    </row>
    <row r="236" spans="1:3" s="1" customFormat="1" ht="15" customHeight="1">
      <c r="A236" s="9" t="s">
        <v>1128</v>
      </c>
      <c r="B236" s="10" t="s">
        <v>63</v>
      </c>
      <c r="C236" s="11">
        <v>0</v>
      </c>
    </row>
    <row r="237" spans="1:3" s="1" customFormat="1" ht="15" customHeight="1">
      <c r="A237" s="9" t="s">
        <v>1129</v>
      </c>
      <c r="B237" s="10" t="s">
        <v>1130</v>
      </c>
      <c r="C237" s="11">
        <v>0</v>
      </c>
    </row>
    <row r="238" spans="1:3" s="1" customFormat="1" ht="15" customHeight="1">
      <c r="A238" s="9" t="s">
        <v>1131</v>
      </c>
      <c r="B238" s="10" t="s">
        <v>1132</v>
      </c>
      <c r="C238" s="11">
        <v>0</v>
      </c>
    </row>
    <row r="239" spans="1:3" s="1" customFormat="1" ht="15" customHeight="1">
      <c r="A239" s="9" t="s">
        <v>1133</v>
      </c>
      <c r="B239" s="10" t="s">
        <v>1134</v>
      </c>
      <c r="C239" s="11">
        <v>0</v>
      </c>
    </row>
    <row r="240" spans="1:3" s="1" customFormat="1" ht="15" customHeight="1">
      <c r="A240" s="9" t="s">
        <v>1135</v>
      </c>
      <c r="B240" s="10" t="s">
        <v>1136</v>
      </c>
      <c r="C240" s="11">
        <v>0</v>
      </c>
    </row>
    <row r="241" spans="1:3" s="1" customFormat="1" ht="15" customHeight="1">
      <c r="A241" s="9" t="s">
        <v>1137</v>
      </c>
      <c r="B241" s="10" t="s">
        <v>1138</v>
      </c>
      <c r="C241" s="11">
        <v>0</v>
      </c>
    </row>
    <row r="242" spans="1:3" s="1" customFormat="1" ht="15" customHeight="1">
      <c r="A242" s="9" t="s">
        <v>1139</v>
      </c>
      <c r="B242" s="10" t="s">
        <v>1140</v>
      </c>
      <c r="C242" s="11">
        <v>0</v>
      </c>
    </row>
    <row r="243" spans="1:3" s="1" customFormat="1" ht="15" customHeight="1">
      <c r="A243" s="9" t="s">
        <v>1141</v>
      </c>
      <c r="B243" s="10" t="s">
        <v>53</v>
      </c>
      <c r="C243" s="11">
        <v>853</v>
      </c>
    </row>
    <row r="244" spans="1:3" s="1" customFormat="1" ht="15" customHeight="1">
      <c r="A244" s="9" t="s">
        <v>1142</v>
      </c>
      <c r="B244" s="10" t="s">
        <v>1143</v>
      </c>
      <c r="C244" s="11">
        <v>0</v>
      </c>
    </row>
    <row r="245" spans="1:3" s="1" customFormat="1" ht="15" customHeight="1">
      <c r="A245" s="9" t="s">
        <v>1144</v>
      </c>
      <c r="B245" s="10" t="s">
        <v>96</v>
      </c>
      <c r="C245" s="11">
        <v>0</v>
      </c>
    </row>
    <row r="246" spans="1:3" s="1" customFormat="1" ht="15" customHeight="1">
      <c r="A246" s="9" t="s">
        <v>1145</v>
      </c>
      <c r="B246" s="10" t="s">
        <v>1146</v>
      </c>
      <c r="C246" s="11">
        <v>0</v>
      </c>
    </row>
    <row r="247" spans="1:3" s="1" customFormat="1" ht="15" customHeight="1">
      <c r="A247" s="9" t="s">
        <v>1147</v>
      </c>
      <c r="B247" s="10" t="s">
        <v>97</v>
      </c>
      <c r="C247" s="11">
        <v>0</v>
      </c>
    </row>
    <row r="248" spans="1:3" s="1" customFormat="1" ht="15" customHeight="1">
      <c r="A248" s="9" t="s">
        <v>1148</v>
      </c>
      <c r="B248" s="10" t="s">
        <v>1149</v>
      </c>
      <c r="C248" s="11">
        <v>0</v>
      </c>
    </row>
    <row r="249" spans="1:3" s="1" customFormat="1" ht="15" customHeight="1">
      <c r="A249" s="9" t="s">
        <v>1150</v>
      </c>
      <c r="B249" s="10" t="s">
        <v>1151</v>
      </c>
      <c r="C249" s="11">
        <v>0</v>
      </c>
    </row>
    <row r="250" spans="1:3" s="1" customFormat="1" ht="15" customHeight="1">
      <c r="A250" s="9" t="s">
        <v>1152</v>
      </c>
      <c r="B250" s="10" t="s">
        <v>1153</v>
      </c>
      <c r="C250" s="11">
        <v>0</v>
      </c>
    </row>
    <row r="251" spans="1:3" s="1" customFormat="1" ht="15" customHeight="1">
      <c r="A251" s="9"/>
      <c r="B251" s="10"/>
      <c r="C251" s="11">
        <v>0</v>
      </c>
    </row>
    <row r="252" spans="1:3" s="1" customFormat="1" ht="15" customHeight="1">
      <c r="A252" s="9" t="s">
        <v>1154</v>
      </c>
      <c r="B252" s="10" t="s">
        <v>1155</v>
      </c>
      <c r="C252" s="11">
        <v>0</v>
      </c>
    </row>
    <row r="253" spans="1:3" s="1" customFormat="1" ht="15" customHeight="1">
      <c r="A253" s="9" t="s">
        <v>1156</v>
      </c>
      <c r="B253" s="10" t="s">
        <v>1157</v>
      </c>
      <c r="C253" s="11">
        <v>0</v>
      </c>
    </row>
    <row r="254" spans="1:3" s="1" customFormat="1" ht="15" customHeight="1">
      <c r="A254" s="9" t="s">
        <v>1158</v>
      </c>
      <c r="B254" s="10" t="s">
        <v>1159</v>
      </c>
      <c r="C254" s="11">
        <v>0</v>
      </c>
    </row>
    <row r="255" spans="1:3" s="1" customFormat="1" ht="15" customHeight="1">
      <c r="A255" s="9" t="s">
        <v>1160</v>
      </c>
      <c r="B255" s="10" t="s">
        <v>1161</v>
      </c>
      <c r="C255" s="11">
        <v>0</v>
      </c>
    </row>
    <row r="256" spans="1:3" s="1" customFormat="1" ht="15" customHeight="1">
      <c r="A256" s="9" t="s">
        <v>1162</v>
      </c>
      <c r="B256" s="10" t="s">
        <v>1163</v>
      </c>
      <c r="C256" s="11">
        <v>0</v>
      </c>
    </row>
    <row r="257" spans="1:3" s="1" customFormat="1" ht="15" customHeight="1">
      <c r="A257" s="9" t="s">
        <v>1164</v>
      </c>
      <c r="B257" s="10" t="s">
        <v>1165</v>
      </c>
      <c r="C257" s="11">
        <v>0</v>
      </c>
    </row>
    <row r="258" spans="1:3" s="1" customFormat="1" ht="15" customHeight="1">
      <c r="A258" s="9" t="s">
        <v>1166</v>
      </c>
      <c r="B258" s="10" t="s">
        <v>1167</v>
      </c>
      <c r="C258" s="11">
        <v>0</v>
      </c>
    </row>
    <row r="259" spans="1:3" s="1" customFormat="1" ht="15" customHeight="1">
      <c r="A259" s="9" t="s">
        <v>1168</v>
      </c>
      <c r="B259" s="10" t="s">
        <v>1169</v>
      </c>
      <c r="C259" s="11">
        <v>0</v>
      </c>
    </row>
    <row r="260" spans="1:3" s="1" customFormat="1" ht="15" customHeight="1">
      <c r="A260" s="9" t="s">
        <v>1170</v>
      </c>
      <c r="B260" s="10" t="s">
        <v>1171</v>
      </c>
      <c r="C260" s="11">
        <v>0</v>
      </c>
    </row>
    <row r="261" spans="1:3" s="1" customFormat="1" ht="15" customHeight="1">
      <c r="A261" s="9" t="s">
        <v>1172</v>
      </c>
      <c r="B261" s="10" t="s">
        <v>1173</v>
      </c>
      <c r="C261" s="11">
        <v>0</v>
      </c>
    </row>
    <row r="262" spans="1:3" s="1" customFormat="1" ht="15" customHeight="1">
      <c r="A262" s="9" t="s">
        <v>1174</v>
      </c>
      <c r="B262" s="10" t="s">
        <v>1175</v>
      </c>
      <c r="C262" s="11">
        <v>0</v>
      </c>
    </row>
    <row r="263" spans="1:3" s="1" customFormat="1" ht="15" customHeight="1">
      <c r="A263" s="9" t="s">
        <v>1176</v>
      </c>
      <c r="B263" s="10" t="s">
        <v>1177</v>
      </c>
      <c r="C263" s="11">
        <v>0</v>
      </c>
    </row>
    <row r="264" spans="1:3" s="1" customFormat="1" ht="15" customHeight="1">
      <c r="A264" s="9" t="s">
        <v>1178</v>
      </c>
      <c r="B264" s="10" t="s">
        <v>1179</v>
      </c>
      <c r="C264" s="11">
        <v>6069</v>
      </c>
    </row>
    <row r="265" spans="1:3" s="1" customFormat="1" ht="15" customHeight="1">
      <c r="A265" s="9" t="s">
        <v>1180</v>
      </c>
      <c r="B265" s="10" t="s">
        <v>99</v>
      </c>
      <c r="C265" s="11">
        <v>20</v>
      </c>
    </row>
    <row r="266" spans="1:3" s="1" customFormat="1" ht="15" customHeight="1">
      <c r="A266" s="9" t="s">
        <v>1181</v>
      </c>
      <c r="B266" s="10" t="s">
        <v>100</v>
      </c>
      <c r="C266" s="11">
        <v>20</v>
      </c>
    </row>
    <row r="267" spans="1:3" s="1" customFormat="1" ht="15" customHeight="1">
      <c r="A267" s="9" t="s">
        <v>1182</v>
      </c>
      <c r="B267" s="10" t="s">
        <v>1183</v>
      </c>
      <c r="C267" s="11">
        <v>0</v>
      </c>
    </row>
    <row r="268" spans="1:3" s="1" customFormat="1" ht="15" customHeight="1">
      <c r="A268" s="9" t="s">
        <v>1184</v>
      </c>
      <c r="B268" s="10" t="s">
        <v>101</v>
      </c>
      <c r="C268" s="11">
        <v>5404</v>
      </c>
    </row>
    <row r="269" spans="1:3" s="1" customFormat="1" ht="15" customHeight="1">
      <c r="A269" s="9" t="s">
        <v>1185</v>
      </c>
      <c r="B269" s="10" t="s">
        <v>45</v>
      </c>
      <c r="C269" s="11">
        <v>4535</v>
      </c>
    </row>
    <row r="270" spans="1:3" s="1" customFormat="1" ht="15" customHeight="1">
      <c r="A270" s="9" t="s">
        <v>1186</v>
      </c>
      <c r="B270" s="10" t="s">
        <v>50</v>
      </c>
      <c r="C270" s="11">
        <v>0</v>
      </c>
    </row>
    <row r="271" spans="1:3" s="1" customFormat="1" ht="15" customHeight="1">
      <c r="A271" s="9" t="s">
        <v>1187</v>
      </c>
      <c r="B271" s="10" t="s">
        <v>82</v>
      </c>
      <c r="C271" s="11">
        <v>0</v>
      </c>
    </row>
    <row r="272" spans="1:3" s="1" customFormat="1" ht="15" customHeight="1">
      <c r="A272" s="9" t="s">
        <v>1188</v>
      </c>
      <c r="B272" s="10" t="s">
        <v>63</v>
      </c>
      <c r="C272" s="11">
        <v>0</v>
      </c>
    </row>
    <row r="273" spans="1:3" s="1" customFormat="1" ht="15" customHeight="1">
      <c r="A273" s="9" t="s">
        <v>1189</v>
      </c>
      <c r="B273" s="10" t="s">
        <v>103</v>
      </c>
      <c r="C273" s="11">
        <v>869</v>
      </c>
    </row>
    <row r="274" spans="1:3" s="1" customFormat="1" ht="15" customHeight="1">
      <c r="A274" s="9" t="s">
        <v>1190</v>
      </c>
      <c r="B274" s="10" t="s">
        <v>1191</v>
      </c>
      <c r="C274" s="11">
        <v>0</v>
      </c>
    </row>
    <row r="275" spans="1:3" s="1" customFormat="1" ht="15" customHeight="1">
      <c r="A275" s="9" t="s">
        <v>1192</v>
      </c>
      <c r="B275" s="10" t="s">
        <v>1193</v>
      </c>
      <c r="C275" s="11">
        <v>0</v>
      </c>
    </row>
    <row r="276" spans="1:3" s="1" customFormat="1" ht="15" customHeight="1">
      <c r="A276" s="9" t="s">
        <v>1194</v>
      </c>
      <c r="B276" s="10" t="s">
        <v>1195</v>
      </c>
      <c r="C276" s="11">
        <v>0</v>
      </c>
    </row>
    <row r="277" spans="1:3" s="1" customFormat="1" ht="15" customHeight="1">
      <c r="A277" s="9" t="s">
        <v>1196</v>
      </c>
      <c r="B277" s="10" t="s">
        <v>53</v>
      </c>
      <c r="C277" s="11">
        <v>0</v>
      </c>
    </row>
    <row r="278" spans="1:3" s="1" customFormat="1" ht="15" customHeight="1">
      <c r="A278" s="9" t="s">
        <v>1197</v>
      </c>
      <c r="B278" s="10" t="s">
        <v>1198</v>
      </c>
      <c r="C278" s="11">
        <v>0</v>
      </c>
    </row>
    <row r="279" spans="1:3" s="1" customFormat="1" ht="15" customHeight="1">
      <c r="A279" s="9" t="s">
        <v>1199</v>
      </c>
      <c r="B279" s="10" t="s">
        <v>1200</v>
      </c>
      <c r="C279" s="11">
        <v>0</v>
      </c>
    </row>
    <row r="280" spans="1:3" s="1" customFormat="1" ht="15" customHeight="1">
      <c r="A280" s="9" t="s">
        <v>1201</v>
      </c>
      <c r="B280" s="10" t="s">
        <v>45</v>
      </c>
      <c r="C280" s="11">
        <v>0</v>
      </c>
    </row>
    <row r="281" spans="1:3" s="1" customFormat="1" ht="15" customHeight="1">
      <c r="A281" s="9" t="s">
        <v>1202</v>
      </c>
      <c r="B281" s="10" t="s">
        <v>50</v>
      </c>
      <c r="C281" s="11">
        <v>0</v>
      </c>
    </row>
    <row r="282" spans="1:3" s="1" customFormat="1" ht="15" customHeight="1">
      <c r="A282" s="9" t="s">
        <v>1203</v>
      </c>
      <c r="B282" s="10" t="s">
        <v>82</v>
      </c>
      <c r="C282" s="11">
        <v>0</v>
      </c>
    </row>
    <row r="283" spans="1:3" s="1" customFormat="1" ht="15" customHeight="1">
      <c r="A283" s="9" t="s">
        <v>1204</v>
      </c>
      <c r="B283" s="10" t="s">
        <v>1205</v>
      </c>
      <c r="C283" s="11">
        <v>0</v>
      </c>
    </row>
    <row r="284" spans="1:3" s="1" customFormat="1" ht="15" customHeight="1">
      <c r="A284" s="9" t="s">
        <v>1206</v>
      </c>
      <c r="B284" s="10" t="s">
        <v>53</v>
      </c>
      <c r="C284" s="11">
        <v>0</v>
      </c>
    </row>
    <row r="285" spans="1:3" s="1" customFormat="1" ht="15" customHeight="1">
      <c r="A285" s="9" t="s">
        <v>1207</v>
      </c>
      <c r="B285" s="10" t="s">
        <v>1208</v>
      </c>
      <c r="C285" s="11">
        <v>0</v>
      </c>
    </row>
    <row r="286" spans="1:3" s="1" customFormat="1" ht="15" customHeight="1">
      <c r="A286" s="9" t="s">
        <v>1209</v>
      </c>
      <c r="B286" s="10" t="s">
        <v>1210</v>
      </c>
      <c r="C286" s="11">
        <v>0</v>
      </c>
    </row>
    <row r="287" spans="1:3" s="1" customFormat="1" ht="15" customHeight="1">
      <c r="A287" s="9" t="s">
        <v>1211</v>
      </c>
      <c r="B287" s="10" t="s">
        <v>45</v>
      </c>
      <c r="C287" s="11">
        <v>0</v>
      </c>
    </row>
    <row r="288" spans="1:3" s="1" customFormat="1" ht="15" customHeight="1">
      <c r="A288" s="9" t="s">
        <v>1212</v>
      </c>
      <c r="B288" s="10" t="s">
        <v>50</v>
      </c>
      <c r="C288" s="11">
        <v>0</v>
      </c>
    </row>
    <row r="289" spans="1:3" s="1" customFormat="1" ht="15" customHeight="1">
      <c r="A289" s="9" t="s">
        <v>1213</v>
      </c>
      <c r="B289" s="10" t="s">
        <v>82</v>
      </c>
      <c r="C289" s="11">
        <v>0</v>
      </c>
    </row>
    <row r="290" spans="1:3" s="1" customFormat="1" ht="15" customHeight="1">
      <c r="A290" s="9" t="s">
        <v>1214</v>
      </c>
      <c r="B290" s="10" t="s">
        <v>1215</v>
      </c>
      <c r="C290" s="11">
        <v>0</v>
      </c>
    </row>
    <row r="291" spans="1:3" s="1" customFormat="1" ht="15" customHeight="1">
      <c r="A291" s="9" t="s">
        <v>1216</v>
      </c>
      <c r="B291" s="10" t="s">
        <v>1217</v>
      </c>
      <c r="C291" s="11">
        <v>0</v>
      </c>
    </row>
    <row r="292" spans="1:3" s="1" customFormat="1" ht="15" customHeight="1">
      <c r="A292" s="9" t="s">
        <v>1218</v>
      </c>
      <c r="B292" s="10" t="s">
        <v>53</v>
      </c>
      <c r="C292" s="11">
        <v>0</v>
      </c>
    </row>
    <row r="293" spans="1:3" s="1" customFormat="1" ht="15" customHeight="1">
      <c r="A293" s="9" t="s">
        <v>1219</v>
      </c>
      <c r="B293" s="10" t="s">
        <v>1220</v>
      </c>
      <c r="C293" s="11">
        <v>0</v>
      </c>
    </row>
    <row r="294" spans="1:3" s="1" customFormat="1" ht="15" customHeight="1">
      <c r="A294" s="9" t="s">
        <v>1221</v>
      </c>
      <c r="B294" s="10" t="s">
        <v>104</v>
      </c>
      <c r="C294" s="11">
        <v>0</v>
      </c>
    </row>
    <row r="295" spans="1:3" s="1" customFormat="1" ht="15" customHeight="1">
      <c r="A295" s="9" t="s">
        <v>1222</v>
      </c>
      <c r="B295" s="10" t="s">
        <v>45</v>
      </c>
      <c r="C295" s="11">
        <v>0</v>
      </c>
    </row>
    <row r="296" spans="1:3" s="1" customFormat="1" ht="15" customHeight="1">
      <c r="A296" s="9" t="s">
        <v>1223</v>
      </c>
      <c r="B296" s="10" t="s">
        <v>50</v>
      </c>
      <c r="C296" s="11">
        <v>0</v>
      </c>
    </row>
    <row r="297" spans="1:3" s="1" customFormat="1" ht="15" customHeight="1">
      <c r="A297" s="9" t="s">
        <v>1224</v>
      </c>
      <c r="B297" s="10" t="s">
        <v>82</v>
      </c>
      <c r="C297" s="11">
        <v>0</v>
      </c>
    </row>
    <row r="298" spans="1:3" s="1" customFormat="1" ht="15" customHeight="1">
      <c r="A298" s="9" t="s">
        <v>1225</v>
      </c>
      <c r="B298" s="10" t="s">
        <v>1226</v>
      </c>
      <c r="C298" s="11">
        <v>0</v>
      </c>
    </row>
    <row r="299" spans="1:3" s="1" customFormat="1" ht="15" customHeight="1">
      <c r="A299" s="9" t="s">
        <v>1227</v>
      </c>
      <c r="B299" s="10" t="s">
        <v>1228</v>
      </c>
      <c r="C299" s="11">
        <v>0</v>
      </c>
    </row>
    <row r="300" spans="1:3" s="1" customFormat="1" ht="15" customHeight="1">
      <c r="A300" s="9" t="s">
        <v>1229</v>
      </c>
      <c r="B300" s="10" t="s">
        <v>105</v>
      </c>
      <c r="C300" s="11">
        <v>0</v>
      </c>
    </row>
    <row r="301" spans="1:3" s="1" customFormat="1" ht="15" customHeight="1">
      <c r="A301" s="9" t="s">
        <v>1230</v>
      </c>
      <c r="B301" s="10" t="s">
        <v>53</v>
      </c>
      <c r="C301" s="11">
        <v>0</v>
      </c>
    </row>
    <row r="302" spans="1:3" s="1" customFormat="1" ht="15" customHeight="1">
      <c r="A302" s="9" t="s">
        <v>1231</v>
      </c>
      <c r="B302" s="10" t="s">
        <v>1232</v>
      </c>
      <c r="C302" s="11">
        <v>0</v>
      </c>
    </row>
    <row r="303" spans="1:3" s="1" customFormat="1" ht="15" customHeight="1">
      <c r="A303" s="9" t="s">
        <v>1233</v>
      </c>
      <c r="B303" s="10" t="s">
        <v>106</v>
      </c>
      <c r="C303" s="11">
        <v>645</v>
      </c>
    </row>
    <row r="304" spans="1:3" s="1" customFormat="1" ht="15" customHeight="1">
      <c r="A304" s="9" t="s">
        <v>1234</v>
      </c>
      <c r="B304" s="10" t="s">
        <v>45</v>
      </c>
      <c r="C304" s="11">
        <v>645</v>
      </c>
    </row>
    <row r="305" spans="1:3" s="1" customFormat="1" ht="15" customHeight="1">
      <c r="A305" s="9" t="s">
        <v>1235</v>
      </c>
      <c r="B305" s="10" t="s">
        <v>50</v>
      </c>
      <c r="C305" s="11">
        <v>0</v>
      </c>
    </row>
    <row r="306" spans="1:3" s="1" customFormat="1" ht="15" customHeight="1">
      <c r="A306" s="9" t="s">
        <v>1236</v>
      </c>
      <c r="B306" s="10" t="s">
        <v>82</v>
      </c>
      <c r="C306" s="11">
        <v>0</v>
      </c>
    </row>
    <row r="307" spans="1:3" s="1" customFormat="1" ht="15" customHeight="1">
      <c r="A307" s="9" t="s">
        <v>1237</v>
      </c>
      <c r="B307" s="10" t="s">
        <v>1238</v>
      </c>
      <c r="C307" s="11">
        <v>0</v>
      </c>
    </row>
    <row r="308" spans="1:3" s="1" customFormat="1" ht="15" customHeight="1">
      <c r="A308" s="9" t="s">
        <v>1239</v>
      </c>
      <c r="B308" s="10" t="s">
        <v>1240</v>
      </c>
      <c r="C308" s="11">
        <v>0</v>
      </c>
    </row>
    <row r="309" spans="1:3" s="1" customFormat="1" ht="15" customHeight="1">
      <c r="A309" s="9" t="s">
        <v>1241</v>
      </c>
      <c r="B309" s="10" t="s">
        <v>1242</v>
      </c>
      <c r="C309" s="11">
        <v>0</v>
      </c>
    </row>
    <row r="310" spans="1:3" s="1" customFormat="1" ht="15" customHeight="1">
      <c r="A310" s="9" t="s">
        <v>1243</v>
      </c>
      <c r="B310" s="10" t="s">
        <v>1244</v>
      </c>
      <c r="C310" s="11">
        <v>0</v>
      </c>
    </row>
    <row r="311" spans="1:3" s="1" customFormat="1" ht="15" customHeight="1">
      <c r="A311" s="9" t="s">
        <v>1245</v>
      </c>
      <c r="B311" s="10" t="s">
        <v>1246</v>
      </c>
      <c r="C311" s="11">
        <v>0</v>
      </c>
    </row>
    <row r="312" spans="1:3" s="1" customFormat="1" ht="15" customHeight="1">
      <c r="A312" s="9" t="s">
        <v>1247</v>
      </c>
      <c r="B312" s="10" t="s">
        <v>1248</v>
      </c>
      <c r="C312" s="11">
        <v>0</v>
      </c>
    </row>
    <row r="313" spans="1:3" s="1" customFormat="1" ht="15" customHeight="1">
      <c r="A313" s="9" t="s">
        <v>1249</v>
      </c>
      <c r="B313" s="10" t="s">
        <v>1250</v>
      </c>
      <c r="C313" s="11">
        <v>0</v>
      </c>
    </row>
    <row r="314" spans="1:3" s="1" customFormat="1" ht="15" customHeight="1">
      <c r="A314" s="9" t="s">
        <v>1251</v>
      </c>
      <c r="B314" s="10" t="s">
        <v>1252</v>
      </c>
      <c r="C314" s="11">
        <v>0</v>
      </c>
    </row>
    <row r="315" spans="1:3" s="1" customFormat="1" ht="15" customHeight="1">
      <c r="A315" s="9" t="s">
        <v>1253</v>
      </c>
      <c r="B315" s="10" t="s">
        <v>1254</v>
      </c>
      <c r="C315" s="11">
        <v>0</v>
      </c>
    </row>
    <row r="316" spans="1:3" s="1" customFormat="1" ht="15" customHeight="1">
      <c r="A316" s="9" t="s">
        <v>1255</v>
      </c>
      <c r="B316" s="10" t="s">
        <v>63</v>
      </c>
      <c r="C316" s="11">
        <v>0</v>
      </c>
    </row>
    <row r="317" spans="1:3" s="1" customFormat="1" ht="15" customHeight="1">
      <c r="A317" s="9" t="s">
        <v>1256</v>
      </c>
      <c r="B317" s="10" t="s">
        <v>53</v>
      </c>
      <c r="C317" s="11">
        <v>0</v>
      </c>
    </row>
    <row r="318" spans="1:3" s="1" customFormat="1" ht="15" customHeight="1">
      <c r="A318" s="9" t="s">
        <v>1257</v>
      </c>
      <c r="B318" s="10" t="s">
        <v>1258</v>
      </c>
      <c r="C318" s="11">
        <v>0</v>
      </c>
    </row>
    <row r="319" spans="1:3" s="1" customFormat="1" ht="15" customHeight="1">
      <c r="A319" s="9" t="s">
        <v>1259</v>
      </c>
      <c r="B319" s="10" t="s">
        <v>1260</v>
      </c>
      <c r="C319" s="11">
        <v>0</v>
      </c>
    </row>
    <row r="320" spans="1:3" s="1" customFormat="1" ht="15" customHeight="1">
      <c r="A320" s="9" t="s">
        <v>1261</v>
      </c>
      <c r="B320" s="10" t="s">
        <v>45</v>
      </c>
      <c r="C320" s="11">
        <v>0</v>
      </c>
    </row>
    <row r="321" spans="1:3" s="1" customFormat="1" ht="15" customHeight="1">
      <c r="A321" s="9" t="s">
        <v>1262</v>
      </c>
      <c r="B321" s="10" t="s">
        <v>50</v>
      </c>
      <c r="C321" s="11">
        <v>0</v>
      </c>
    </row>
    <row r="322" spans="1:3" s="1" customFormat="1" ht="15" customHeight="1">
      <c r="A322" s="9" t="s">
        <v>1263</v>
      </c>
      <c r="B322" s="10" t="s">
        <v>82</v>
      </c>
      <c r="C322" s="11">
        <v>0</v>
      </c>
    </row>
    <row r="323" spans="1:3" s="1" customFormat="1" ht="15" customHeight="1">
      <c r="A323" s="9" t="s">
        <v>1264</v>
      </c>
      <c r="B323" s="10" t="s">
        <v>1265</v>
      </c>
      <c r="C323" s="11">
        <v>0</v>
      </c>
    </row>
    <row r="324" spans="1:3" s="1" customFormat="1" ht="15" customHeight="1">
      <c r="A324" s="9" t="s">
        <v>1266</v>
      </c>
      <c r="B324" s="10" t="s">
        <v>1267</v>
      </c>
      <c r="C324" s="11">
        <v>0</v>
      </c>
    </row>
    <row r="325" spans="1:3" s="1" customFormat="1" ht="15" customHeight="1">
      <c r="A325" s="9" t="s">
        <v>1268</v>
      </c>
      <c r="B325" s="10" t="s">
        <v>1269</v>
      </c>
      <c r="C325" s="11">
        <v>0</v>
      </c>
    </row>
    <row r="326" spans="1:3" s="1" customFormat="1" ht="15" customHeight="1">
      <c r="A326" s="9" t="s">
        <v>1270</v>
      </c>
      <c r="B326" s="10" t="s">
        <v>63</v>
      </c>
      <c r="C326" s="11">
        <v>0</v>
      </c>
    </row>
    <row r="327" spans="1:3" s="1" customFormat="1" ht="15" customHeight="1">
      <c r="A327" s="9" t="s">
        <v>1271</v>
      </c>
      <c r="B327" s="10" t="s">
        <v>53</v>
      </c>
      <c r="C327" s="11">
        <v>0</v>
      </c>
    </row>
    <row r="328" spans="1:3" s="1" customFormat="1" ht="15" customHeight="1">
      <c r="A328" s="9" t="s">
        <v>1272</v>
      </c>
      <c r="B328" s="10" t="s">
        <v>1273</v>
      </c>
      <c r="C328" s="11">
        <v>0</v>
      </c>
    </row>
    <row r="329" spans="1:3" s="1" customFormat="1" ht="15" customHeight="1">
      <c r="A329" s="9" t="s">
        <v>1274</v>
      </c>
      <c r="B329" s="10" t="s">
        <v>1275</v>
      </c>
      <c r="C329" s="11">
        <v>0</v>
      </c>
    </row>
    <row r="330" spans="1:3" s="1" customFormat="1" ht="15" customHeight="1">
      <c r="A330" s="9" t="s">
        <v>1276</v>
      </c>
      <c r="B330" s="10" t="s">
        <v>45</v>
      </c>
      <c r="C330" s="11">
        <v>0</v>
      </c>
    </row>
    <row r="331" spans="1:3" s="1" customFormat="1" ht="15" customHeight="1">
      <c r="A331" s="9" t="s">
        <v>1277</v>
      </c>
      <c r="B331" s="10" t="s">
        <v>50</v>
      </c>
      <c r="C331" s="11">
        <v>0</v>
      </c>
    </row>
    <row r="332" spans="1:3" s="1" customFormat="1" ht="15" customHeight="1">
      <c r="A332" s="9" t="s">
        <v>1278</v>
      </c>
      <c r="B332" s="10" t="s">
        <v>82</v>
      </c>
      <c r="C332" s="11">
        <v>0</v>
      </c>
    </row>
    <row r="333" spans="1:3" s="1" customFormat="1" ht="15" customHeight="1">
      <c r="A333" s="9" t="s">
        <v>1279</v>
      </c>
      <c r="B333" s="10" t="s">
        <v>1280</v>
      </c>
      <c r="C333" s="11">
        <v>0</v>
      </c>
    </row>
    <row r="334" spans="1:3" s="1" customFormat="1" ht="15" customHeight="1">
      <c r="A334" s="9" t="s">
        <v>1281</v>
      </c>
      <c r="B334" s="10" t="s">
        <v>1282</v>
      </c>
      <c r="C334" s="11">
        <v>0</v>
      </c>
    </row>
    <row r="335" spans="1:3" s="1" customFormat="1" ht="15" customHeight="1">
      <c r="A335" s="9" t="s">
        <v>1283</v>
      </c>
      <c r="B335" s="10" t="s">
        <v>1284</v>
      </c>
      <c r="C335" s="11">
        <v>0</v>
      </c>
    </row>
    <row r="336" spans="1:3" s="1" customFormat="1" ht="15" customHeight="1">
      <c r="A336" s="9" t="s">
        <v>1285</v>
      </c>
      <c r="B336" s="10" t="s">
        <v>63</v>
      </c>
      <c r="C336" s="11">
        <v>0</v>
      </c>
    </row>
    <row r="337" spans="1:3" s="1" customFormat="1" ht="15" customHeight="1">
      <c r="A337" s="9" t="s">
        <v>1286</v>
      </c>
      <c r="B337" s="10" t="s">
        <v>53</v>
      </c>
      <c r="C337" s="11">
        <v>0</v>
      </c>
    </row>
    <row r="338" spans="1:3" s="1" customFormat="1" ht="15" customHeight="1">
      <c r="A338" s="9" t="s">
        <v>1287</v>
      </c>
      <c r="B338" s="10" t="s">
        <v>1288</v>
      </c>
      <c r="C338" s="11">
        <v>0</v>
      </c>
    </row>
    <row r="339" spans="1:3" s="1" customFormat="1" ht="15" customHeight="1">
      <c r="A339" s="9" t="s">
        <v>1289</v>
      </c>
      <c r="B339" s="10" t="s">
        <v>1290</v>
      </c>
      <c r="C339" s="11">
        <v>0</v>
      </c>
    </row>
    <row r="340" spans="1:3" s="1" customFormat="1" ht="15" customHeight="1">
      <c r="A340" s="9" t="s">
        <v>1291</v>
      </c>
      <c r="B340" s="10" t="s">
        <v>45</v>
      </c>
      <c r="C340" s="11">
        <v>0</v>
      </c>
    </row>
    <row r="341" spans="1:3" s="1" customFormat="1" ht="15" customHeight="1">
      <c r="A341" s="9" t="s">
        <v>1292</v>
      </c>
      <c r="B341" s="10" t="s">
        <v>50</v>
      </c>
      <c r="C341" s="11">
        <v>0</v>
      </c>
    </row>
    <row r="342" spans="1:3" s="1" customFormat="1" ht="15" customHeight="1">
      <c r="A342" s="9" t="s">
        <v>1293</v>
      </c>
      <c r="B342" s="10" t="s">
        <v>82</v>
      </c>
      <c r="C342" s="11">
        <v>0</v>
      </c>
    </row>
    <row r="343" spans="1:3" s="1" customFormat="1" ht="15" customHeight="1">
      <c r="A343" s="9" t="s">
        <v>1294</v>
      </c>
      <c r="B343" s="10" t="s">
        <v>1295</v>
      </c>
      <c r="C343" s="11">
        <v>0</v>
      </c>
    </row>
    <row r="344" spans="1:3" s="1" customFormat="1" ht="15" customHeight="1">
      <c r="A344" s="9" t="s">
        <v>1296</v>
      </c>
      <c r="B344" s="10" t="s">
        <v>1297</v>
      </c>
      <c r="C344" s="11">
        <v>0</v>
      </c>
    </row>
    <row r="345" spans="1:3" s="1" customFormat="1" ht="15" customHeight="1">
      <c r="A345" s="9" t="s">
        <v>1298</v>
      </c>
      <c r="B345" s="10" t="s">
        <v>53</v>
      </c>
      <c r="C345" s="11">
        <v>0</v>
      </c>
    </row>
    <row r="346" spans="1:3" s="1" customFormat="1" ht="15" customHeight="1">
      <c r="A346" s="9" t="s">
        <v>1299</v>
      </c>
      <c r="B346" s="10" t="s">
        <v>1300</v>
      </c>
      <c r="C346" s="11">
        <v>0</v>
      </c>
    </row>
    <row r="347" spans="1:3" s="1" customFormat="1" ht="15" customHeight="1">
      <c r="A347" s="9" t="s">
        <v>1301</v>
      </c>
      <c r="B347" s="10" t="s">
        <v>1302</v>
      </c>
      <c r="C347" s="11">
        <v>0</v>
      </c>
    </row>
    <row r="348" spans="1:3" s="1" customFormat="1" ht="15" customHeight="1">
      <c r="A348" s="9" t="s">
        <v>1303</v>
      </c>
      <c r="B348" s="10" t="s">
        <v>45</v>
      </c>
      <c r="C348" s="11">
        <v>0</v>
      </c>
    </row>
    <row r="349" spans="1:3" s="1" customFormat="1" ht="15" customHeight="1">
      <c r="A349" s="9" t="s">
        <v>1304</v>
      </c>
      <c r="B349" s="10" t="s">
        <v>50</v>
      </c>
      <c r="C349" s="11">
        <v>0</v>
      </c>
    </row>
    <row r="350" spans="1:3" s="1" customFormat="1" ht="15" customHeight="1">
      <c r="A350" s="9" t="s">
        <v>1305</v>
      </c>
      <c r="B350" s="10" t="s">
        <v>63</v>
      </c>
      <c r="C350" s="11">
        <v>0</v>
      </c>
    </row>
    <row r="351" spans="1:3" s="1" customFormat="1" ht="15" customHeight="1">
      <c r="A351" s="9" t="s">
        <v>1306</v>
      </c>
      <c r="B351" s="10" t="s">
        <v>1307</v>
      </c>
      <c r="C351" s="11">
        <v>0</v>
      </c>
    </row>
    <row r="352" spans="1:3" s="1" customFormat="1" ht="15" customHeight="1">
      <c r="A352" s="9" t="s">
        <v>1308</v>
      </c>
      <c r="B352" s="10" t="s">
        <v>1309</v>
      </c>
      <c r="C352" s="11">
        <v>0</v>
      </c>
    </row>
    <row r="353" spans="1:3" s="1" customFormat="1" ht="15" customHeight="1">
      <c r="A353" s="9" t="s">
        <v>1310</v>
      </c>
      <c r="B353" s="10" t="s">
        <v>1311</v>
      </c>
      <c r="C353" s="11">
        <v>0</v>
      </c>
    </row>
    <row r="354" spans="1:3" s="1" customFormat="1" ht="15" customHeight="1">
      <c r="A354" s="9" t="s">
        <v>1312</v>
      </c>
      <c r="B354" s="10" t="s">
        <v>1313</v>
      </c>
      <c r="C354" s="11">
        <v>0</v>
      </c>
    </row>
    <row r="355" spans="1:3" s="1" customFormat="1" ht="15" customHeight="1">
      <c r="A355" s="9" t="s">
        <v>1314</v>
      </c>
      <c r="B355" s="10" t="s">
        <v>1315</v>
      </c>
      <c r="C355" s="11">
        <v>49283</v>
      </c>
    </row>
    <row r="356" spans="1:3" s="1" customFormat="1" ht="15" customHeight="1">
      <c r="A356" s="9" t="s">
        <v>1316</v>
      </c>
      <c r="B356" s="10" t="s">
        <v>108</v>
      </c>
      <c r="C356" s="11">
        <v>1195</v>
      </c>
    </row>
    <row r="357" spans="1:3" s="1" customFormat="1" ht="15" customHeight="1">
      <c r="A357" s="9" t="s">
        <v>1317</v>
      </c>
      <c r="B357" s="10" t="s">
        <v>45</v>
      </c>
      <c r="C357" s="11">
        <v>117</v>
      </c>
    </row>
    <row r="358" spans="1:3" s="1" customFormat="1" ht="15" customHeight="1">
      <c r="A358" s="9" t="s">
        <v>1318</v>
      </c>
      <c r="B358" s="10" t="s">
        <v>50</v>
      </c>
      <c r="C358" s="11">
        <v>0</v>
      </c>
    </row>
    <row r="359" spans="1:3" s="1" customFormat="1" ht="15" customHeight="1">
      <c r="A359" s="9" t="s">
        <v>1319</v>
      </c>
      <c r="B359" s="10" t="s">
        <v>82</v>
      </c>
      <c r="C359" s="11">
        <v>0</v>
      </c>
    </row>
    <row r="360" spans="1:3" s="1" customFormat="1" ht="15" customHeight="1">
      <c r="A360" s="9" t="s">
        <v>1320</v>
      </c>
      <c r="B360" s="10" t="s">
        <v>109</v>
      </c>
      <c r="C360" s="11">
        <v>1078</v>
      </c>
    </row>
    <row r="361" spans="1:3" s="1" customFormat="1" ht="15" customHeight="1">
      <c r="A361" s="9" t="s">
        <v>1321</v>
      </c>
      <c r="B361" s="10" t="s">
        <v>110</v>
      </c>
      <c r="C361" s="11">
        <v>44820</v>
      </c>
    </row>
    <row r="362" spans="1:3" s="1" customFormat="1" ht="15" customHeight="1">
      <c r="A362" s="9" t="s">
        <v>1322</v>
      </c>
      <c r="B362" s="10" t="s">
        <v>111</v>
      </c>
      <c r="C362" s="11">
        <v>1917</v>
      </c>
    </row>
    <row r="363" spans="1:3" s="1" customFormat="1" ht="15" customHeight="1">
      <c r="A363" s="9" t="s">
        <v>1323</v>
      </c>
      <c r="B363" s="10" t="s">
        <v>112</v>
      </c>
      <c r="C363" s="11">
        <v>19820</v>
      </c>
    </row>
    <row r="364" spans="1:3" s="1" customFormat="1" ht="15" customHeight="1">
      <c r="A364" s="9" t="s">
        <v>1324</v>
      </c>
      <c r="B364" s="10" t="s">
        <v>113</v>
      </c>
      <c r="C364" s="11">
        <v>14125</v>
      </c>
    </row>
    <row r="365" spans="1:3" s="1" customFormat="1" ht="15" customHeight="1">
      <c r="A365" s="9" t="s">
        <v>1325</v>
      </c>
      <c r="B365" s="10" t="s">
        <v>114</v>
      </c>
      <c r="C365" s="11">
        <v>8323</v>
      </c>
    </row>
    <row r="366" spans="1:3" s="1" customFormat="1" ht="15" customHeight="1">
      <c r="A366" s="9" t="s">
        <v>1326</v>
      </c>
      <c r="B366" s="10" t="s">
        <v>1327</v>
      </c>
      <c r="C366" s="11">
        <v>0</v>
      </c>
    </row>
    <row r="367" spans="1:3" s="1" customFormat="1" ht="15" customHeight="1">
      <c r="A367" s="9" t="s">
        <v>1328</v>
      </c>
      <c r="B367" s="10" t="s">
        <v>1329</v>
      </c>
      <c r="C367" s="11">
        <v>0</v>
      </c>
    </row>
    <row r="368" spans="1:3" s="1" customFormat="1" ht="15" customHeight="1">
      <c r="A368" s="9" t="s">
        <v>1330</v>
      </c>
      <c r="B368" s="10" t="s">
        <v>115</v>
      </c>
      <c r="C368" s="11">
        <v>0</v>
      </c>
    </row>
    <row r="369" spans="1:3" s="1" customFormat="1" ht="15" customHeight="1">
      <c r="A369" s="9" t="s">
        <v>1331</v>
      </c>
      <c r="B369" s="10" t="s">
        <v>116</v>
      </c>
      <c r="C369" s="11">
        <v>635</v>
      </c>
    </row>
    <row r="370" spans="1:3" s="1" customFormat="1" ht="15" customHeight="1">
      <c r="A370" s="9" t="s">
        <v>1332</v>
      </c>
      <c r="B370" s="10" t="s">
        <v>117</v>
      </c>
      <c r="C370" s="11">
        <v>2290</v>
      </c>
    </row>
    <row r="371" spans="1:3" s="1" customFormat="1" ht="15" customHeight="1">
      <c r="A371" s="9" t="s">
        <v>1333</v>
      </c>
      <c r="B371" s="10" t="s">
        <v>1334</v>
      </c>
      <c r="C371" s="11">
        <v>0</v>
      </c>
    </row>
    <row r="372" spans="1:3" s="1" customFormat="1" ht="15" customHeight="1">
      <c r="A372" s="9" t="s">
        <v>1335</v>
      </c>
      <c r="B372" s="10" t="s">
        <v>118</v>
      </c>
      <c r="C372" s="11">
        <v>2290</v>
      </c>
    </row>
    <row r="373" spans="1:3" s="1" customFormat="1" ht="15" customHeight="1">
      <c r="A373" s="9" t="s">
        <v>1336</v>
      </c>
      <c r="B373" s="10" t="s">
        <v>1337</v>
      </c>
      <c r="C373" s="11">
        <v>0</v>
      </c>
    </row>
    <row r="374" spans="1:3" s="1" customFormat="1" ht="15" customHeight="1">
      <c r="A374" s="9" t="s">
        <v>1338</v>
      </c>
      <c r="B374" s="10" t="s">
        <v>1339</v>
      </c>
      <c r="C374" s="11">
        <v>0</v>
      </c>
    </row>
    <row r="375" spans="1:3" s="1" customFormat="1" ht="15" customHeight="1">
      <c r="A375" s="9" t="s">
        <v>1340</v>
      </c>
      <c r="B375" s="10" t="s">
        <v>1341</v>
      </c>
      <c r="C375" s="12">
        <v>0</v>
      </c>
    </row>
    <row r="376" spans="1:3" s="1" customFormat="1" ht="15" customHeight="1">
      <c r="A376" s="9" t="s">
        <v>1342</v>
      </c>
      <c r="B376" s="10" t="s">
        <v>119</v>
      </c>
      <c r="C376" s="11">
        <v>0</v>
      </c>
    </row>
    <row r="377" spans="1:3" s="1" customFormat="1" ht="15" customHeight="1">
      <c r="A377" s="9" t="s">
        <v>1343</v>
      </c>
      <c r="B377" s="10" t="s">
        <v>1344</v>
      </c>
      <c r="C377" s="11">
        <v>0</v>
      </c>
    </row>
    <row r="378" spans="1:3" s="1" customFormat="1" ht="15" customHeight="1">
      <c r="A378" s="9" t="s">
        <v>1345</v>
      </c>
      <c r="B378" s="10" t="s">
        <v>1346</v>
      </c>
      <c r="C378" s="11">
        <v>0</v>
      </c>
    </row>
    <row r="379" spans="1:3" s="1" customFormat="1" ht="15" customHeight="1">
      <c r="A379" s="9" t="s">
        <v>1347</v>
      </c>
      <c r="B379" s="10" t="s">
        <v>1348</v>
      </c>
      <c r="C379" s="11">
        <v>0</v>
      </c>
    </row>
    <row r="380" spans="1:3" s="1" customFormat="1" ht="15" customHeight="1">
      <c r="A380" s="9" t="s">
        <v>1349</v>
      </c>
      <c r="B380" s="10" t="s">
        <v>1350</v>
      </c>
      <c r="C380" s="11">
        <v>0</v>
      </c>
    </row>
    <row r="381" spans="1:3" s="1" customFormat="1" ht="15" customHeight="1">
      <c r="A381" s="9" t="s">
        <v>1351</v>
      </c>
      <c r="B381" s="10" t="s">
        <v>120</v>
      </c>
      <c r="C381" s="11">
        <v>0</v>
      </c>
    </row>
    <row r="382" spans="1:3" s="1" customFormat="1" ht="15" customHeight="1">
      <c r="A382" s="9" t="s">
        <v>1352</v>
      </c>
      <c r="B382" s="10" t="s">
        <v>1353</v>
      </c>
      <c r="C382" s="11">
        <v>0</v>
      </c>
    </row>
    <row r="383" spans="1:3" s="1" customFormat="1" ht="15" customHeight="1">
      <c r="A383" s="9" t="s">
        <v>1354</v>
      </c>
      <c r="B383" s="10" t="s">
        <v>1355</v>
      </c>
      <c r="C383" s="11">
        <v>0</v>
      </c>
    </row>
    <row r="384" spans="1:3" s="1" customFormat="1" ht="15" customHeight="1">
      <c r="A384" s="9" t="s">
        <v>1356</v>
      </c>
      <c r="B384" s="10" t="s">
        <v>1357</v>
      </c>
      <c r="C384" s="11">
        <v>0</v>
      </c>
    </row>
    <row r="385" spans="1:3" s="1" customFormat="1" ht="15" customHeight="1">
      <c r="A385" s="9" t="s">
        <v>1358</v>
      </c>
      <c r="B385" s="10" t="s">
        <v>1359</v>
      </c>
      <c r="C385" s="11">
        <v>0</v>
      </c>
    </row>
    <row r="386" spans="1:3" s="1" customFormat="1" ht="15" customHeight="1">
      <c r="A386" s="9" t="s">
        <v>1360</v>
      </c>
      <c r="B386" s="10" t="s">
        <v>1361</v>
      </c>
      <c r="C386" s="11">
        <v>0</v>
      </c>
    </row>
    <row r="387" spans="1:3" s="1" customFormat="1" ht="15" customHeight="1">
      <c r="A387" s="9" t="s">
        <v>1362</v>
      </c>
      <c r="B387" s="10" t="s">
        <v>1363</v>
      </c>
      <c r="C387" s="11">
        <v>0</v>
      </c>
    </row>
    <row r="388" spans="1:3" s="1" customFormat="1" ht="15" customHeight="1">
      <c r="A388" s="9" t="s">
        <v>1364</v>
      </c>
      <c r="B388" s="10" t="s">
        <v>1365</v>
      </c>
      <c r="C388" s="11">
        <v>0</v>
      </c>
    </row>
    <row r="389" spans="1:3" s="1" customFormat="1" ht="15" customHeight="1">
      <c r="A389" s="9" t="s">
        <v>1366</v>
      </c>
      <c r="B389" s="10" t="s">
        <v>1367</v>
      </c>
      <c r="C389" s="11">
        <v>0</v>
      </c>
    </row>
    <row r="390" spans="1:3" s="1" customFormat="1" ht="15" customHeight="1">
      <c r="A390" s="9" t="s">
        <v>1368</v>
      </c>
      <c r="B390" s="10" t="s">
        <v>121</v>
      </c>
      <c r="C390" s="11">
        <v>289</v>
      </c>
    </row>
    <row r="391" spans="1:3" s="1" customFormat="1" ht="15" customHeight="1">
      <c r="A391" s="9" t="s">
        <v>1369</v>
      </c>
      <c r="B391" s="10" t="s">
        <v>122</v>
      </c>
      <c r="C391" s="11">
        <v>289</v>
      </c>
    </row>
    <row r="392" spans="1:3" s="1" customFormat="1" ht="15" customHeight="1">
      <c r="A392" s="9" t="s">
        <v>1370</v>
      </c>
      <c r="B392" s="10" t="s">
        <v>1371</v>
      </c>
      <c r="C392" s="11">
        <v>0</v>
      </c>
    </row>
    <row r="393" spans="1:3" s="1" customFormat="1" ht="15" customHeight="1">
      <c r="A393" s="9" t="s">
        <v>1372</v>
      </c>
      <c r="B393" s="10" t="s">
        <v>1373</v>
      </c>
      <c r="C393" s="11">
        <v>0</v>
      </c>
    </row>
    <row r="394" spans="1:3" s="1" customFormat="1" ht="15" customHeight="1">
      <c r="A394" s="9" t="s">
        <v>1374</v>
      </c>
      <c r="B394" s="10" t="s">
        <v>123</v>
      </c>
      <c r="C394" s="11">
        <v>689</v>
      </c>
    </row>
    <row r="395" spans="1:3" s="1" customFormat="1" ht="15" customHeight="1">
      <c r="A395" s="9" t="s">
        <v>1375</v>
      </c>
      <c r="B395" s="10" t="s">
        <v>124</v>
      </c>
      <c r="C395" s="11">
        <v>362</v>
      </c>
    </row>
    <row r="396" spans="1:3" s="1" customFormat="1" ht="15" customHeight="1">
      <c r="A396" s="9" t="s">
        <v>1376</v>
      </c>
      <c r="B396" s="10" t="s">
        <v>125</v>
      </c>
      <c r="C396" s="11">
        <v>327</v>
      </c>
    </row>
    <row r="397" spans="1:3" s="1" customFormat="1" ht="15" customHeight="1">
      <c r="A397" s="9" t="s">
        <v>1377</v>
      </c>
      <c r="B397" s="10" t="s">
        <v>1378</v>
      </c>
      <c r="C397" s="11">
        <v>0</v>
      </c>
    </row>
    <row r="398" spans="1:3" s="1" customFormat="1" ht="15" customHeight="1">
      <c r="A398" s="9" t="s">
        <v>1379</v>
      </c>
      <c r="B398" s="10" t="s">
        <v>1380</v>
      </c>
      <c r="C398" s="11">
        <v>0</v>
      </c>
    </row>
    <row r="399" spans="1:3" s="1" customFormat="1" ht="15" customHeight="1">
      <c r="A399" s="9" t="s">
        <v>1381</v>
      </c>
      <c r="B399" s="10" t="s">
        <v>1382</v>
      </c>
      <c r="C399" s="11">
        <v>0</v>
      </c>
    </row>
    <row r="400" spans="1:3" s="1" customFormat="1" ht="15" customHeight="1">
      <c r="A400" s="9" t="s">
        <v>1383</v>
      </c>
      <c r="B400" s="10" t="s">
        <v>126</v>
      </c>
      <c r="C400" s="11">
        <v>0</v>
      </c>
    </row>
    <row r="401" spans="1:3" s="1" customFormat="1" ht="15" customHeight="1">
      <c r="A401" s="9" t="s">
        <v>1384</v>
      </c>
      <c r="B401" s="10" t="s">
        <v>1385</v>
      </c>
      <c r="C401" s="11">
        <v>0</v>
      </c>
    </row>
    <row r="402" spans="1:3" s="1" customFormat="1" ht="15" customHeight="1">
      <c r="A402" s="9" t="s">
        <v>1386</v>
      </c>
      <c r="B402" s="10" t="s">
        <v>1387</v>
      </c>
      <c r="C402" s="11">
        <v>0</v>
      </c>
    </row>
    <row r="403" spans="1:3" s="1" customFormat="1" ht="15" customHeight="1">
      <c r="A403" s="9" t="s">
        <v>1388</v>
      </c>
      <c r="B403" s="10" t="s">
        <v>1389</v>
      </c>
      <c r="C403" s="11">
        <v>0</v>
      </c>
    </row>
    <row r="404" spans="1:3" s="1" customFormat="1" ht="15" customHeight="1">
      <c r="A404" s="9" t="s">
        <v>1390</v>
      </c>
      <c r="B404" s="10" t="s">
        <v>1391</v>
      </c>
      <c r="C404" s="11">
        <v>0</v>
      </c>
    </row>
    <row r="405" spans="1:3" s="1" customFormat="1" ht="15" customHeight="1">
      <c r="A405" s="9" t="s">
        <v>1392</v>
      </c>
      <c r="B405" s="10" t="s">
        <v>1393</v>
      </c>
      <c r="C405" s="11">
        <v>0</v>
      </c>
    </row>
    <row r="406" spans="1:3" s="1" customFormat="1" ht="15" customHeight="1">
      <c r="A406" s="9" t="s">
        <v>1394</v>
      </c>
      <c r="B406" s="10" t="s">
        <v>127</v>
      </c>
      <c r="C406" s="11">
        <v>0</v>
      </c>
    </row>
    <row r="407" spans="1:3" s="1" customFormat="1" ht="15" customHeight="1">
      <c r="A407" s="9" t="s">
        <v>1395</v>
      </c>
      <c r="B407" s="10" t="s">
        <v>129</v>
      </c>
      <c r="C407" s="11">
        <v>0</v>
      </c>
    </row>
    <row r="408" spans="1:3" s="1" customFormat="1" ht="15" customHeight="1">
      <c r="A408" s="9" t="s">
        <v>1396</v>
      </c>
      <c r="B408" s="10" t="s">
        <v>1397</v>
      </c>
      <c r="C408" s="11">
        <v>222</v>
      </c>
    </row>
    <row r="409" spans="1:3" s="1" customFormat="1" ht="15" customHeight="1">
      <c r="A409" s="9" t="s">
        <v>1398</v>
      </c>
      <c r="B409" s="10" t="s">
        <v>131</v>
      </c>
      <c r="C409" s="11">
        <v>214</v>
      </c>
    </row>
    <row r="410" spans="1:3" s="1" customFormat="1" ht="15" customHeight="1">
      <c r="A410" s="9" t="s">
        <v>1399</v>
      </c>
      <c r="B410" s="10" t="s">
        <v>45</v>
      </c>
      <c r="C410" s="11">
        <v>214</v>
      </c>
    </row>
    <row r="411" spans="1:3" s="1" customFormat="1" ht="15" customHeight="1">
      <c r="A411" s="9" t="s">
        <v>1400</v>
      </c>
      <c r="B411" s="10" t="s">
        <v>50</v>
      </c>
      <c r="C411" s="11">
        <v>0</v>
      </c>
    </row>
    <row r="412" spans="1:3" s="1" customFormat="1" ht="15" customHeight="1">
      <c r="A412" s="9" t="s">
        <v>1401</v>
      </c>
      <c r="B412" s="10" t="s">
        <v>82</v>
      </c>
      <c r="C412" s="11">
        <v>0</v>
      </c>
    </row>
    <row r="413" spans="1:3" s="1" customFormat="1" ht="15" customHeight="1">
      <c r="A413" s="9" t="s">
        <v>1402</v>
      </c>
      <c r="B413" s="10" t="s">
        <v>1403</v>
      </c>
      <c r="C413" s="11">
        <v>0</v>
      </c>
    </row>
    <row r="414" spans="1:3" s="1" customFormat="1" ht="15" customHeight="1">
      <c r="A414" s="9" t="s">
        <v>1404</v>
      </c>
      <c r="B414" s="10" t="s">
        <v>1405</v>
      </c>
      <c r="C414" s="11">
        <v>0</v>
      </c>
    </row>
    <row r="415" spans="1:3" s="1" customFormat="1" ht="15" customHeight="1">
      <c r="A415" s="9" t="s">
        <v>1406</v>
      </c>
      <c r="B415" s="10" t="s">
        <v>1407</v>
      </c>
      <c r="C415" s="11">
        <v>0</v>
      </c>
    </row>
    <row r="416" spans="1:3" s="1" customFormat="1" ht="15" customHeight="1">
      <c r="A416" s="9" t="s">
        <v>1408</v>
      </c>
      <c r="B416" s="10" t="s">
        <v>1409</v>
      </c>
      <c r="C416" s="11">
        <v>0</v>
      </c>
    </row>
    <row r="417" spans="1:3" s="1" customFormat="1" ht="15" customHeight="1">
      <c r="A417" s="9" t="s">
        <v>1410</v>
      </c>
      <c r="B417" s="10" t="s">
        <v>1411</v>
      </c>
      <c r="C417" s="11">
        <v>0</v>
      </c>
    </row>
    <row r="418" spans="1:3" s="1" customFormat="1" ht="15" customHeight="1">
      <c r="A418" s="9" t="s">
        <v>1412</v>
      </c>
      <c r="B418" s="10" t="s">
        <v>1413</v>
      </c>
      <c r="C418" s="11">
        <v>0</v>
      </c>
    </row>
    <row r="419" spans="1:3" s="1" customFormat="1" ht="15" customHeight="1">
      <c r="A419" s="9" t="s">
        <v>1414</v>
      </c>
      <c r="B419" s="10" t="s">
        <v>1415</v>
      </c>
      <c r="C419" s="11">
        <v>0</v>
      </c>
    </row>
    <row r="420" spans="1:3" s="1" customFormat="1" ht="15" customHeight="1">
      <c r="A420" s="9" t="s">
        <v>1416</v>
      </c>
      <c r="B420" s="10" t="s">
        <v>1417</v>
      </c>
      <c r="C420" s="11">
        <v>0</v>
      </c>
    </row>
    <row r="421" spans="1:3" s="1" customFormat="1" ht="15" customHeight="1">
      <c r="A421" s="9" t="s">
        <v>1418</v>
      </c>
      <c r="B421" s="10" t="s">
        <v>1419</v>
      </c>
      <c r="C421" s="11">
        <v>0</v>
      </c>
    </row>
    <row r="422" spans="1:3" s="1" customFormat="1" ht="15" customHeight="1">
      <c r="A422" s="9" t="s">
        <v>1420</v>
      </c>
      <c r="B422" s="10" t="s">
        <v>1421</v>
      </c>
      <c r="C422" s="11">
        <v>0</v>
      </c>
    </row>
    <row r="423" spans="1:3" s="1" customFormat="1" ht="15" customHeight="1">
      <c r="A423" s="9" t="s">
        <v>1422</v>
      </c>
      <c r="B423" s="10" t="s">
        <v>1407</v>
      </c>
      <c r="C423" s="11">
        <v>0</v>
      </c>
    </row>
    <row r="424" spans="1:3" s="1" customFormat="1" ht="15" customHeight="1">
      <c r="A424" s="9" t="s">
        <v>1423</v>
      </c>
      <c r="B424" s="10" t="s">
        <v>1424</v>
      </c>
      <c r="C424" s="11">
        <v>0</v>
      </c>
    </row>
    <row r="425" spans="1:3" s="1" customFormat="1" ht="15" customHeight="1">
      <c r="A425" s="9" t="s">
        <v>1425</v>
      </c>
      <c r="B425" s="10" t="s">
        <v>1426</v>
      </c>
      <c r="C425" s="11">
        <v>0</v>
      </c>
    </row>
    <row r="426" spans="1:3" s="1" customFormat="1" ht="15" customHeight="1">
      <c r="A426" s="9" t="s">
        <v>1427</v>
      </c>
      <c r="B426" s="10" t="s">
        <v>1428</v>
      </c>
      <c r="C426" s="11">
        <v>0</v>
      </c>
    </row>
    <row r="427" spans="1:3" s="1" customFormat="1" ht="15" customHeight="1">
      <c r="A427" s="9" t="s">
        <v>1429</v>
      </c>
      <c r="B427" s="10" t="s">
        <v>1430</v>
      </c>
      <c r="C427" s="11">
        <v>0</v>
      </c>
    </row>
    <row r="428" spans="1:3" s="1" customFormat="1" ht="15" customHeight="1">
      <c r="A428" s="9" t="s">
        <v>1431</v>
      </c>
      <c r="B428" s="10" t="s">
        <v>132</v>
      </c>
      <c r="C428" s="11">
        <v>0</v>
      </c>
    </row>
    <row r="429" spans="1:3" s="1" customFormat="1" ht="15" customHeight="1">
      <c r="A429" s="9" t="s">
        <v>1432</v>
      </c>
      <c r="B429" s="10" t="s">
        <v>1407</v>
      </c>
      <c r="C429" s="11">
        <v>0</v>
      </c>
    </row>
    <row r="430" spans="1:3" s="1" customFormat="1" ht="15" customHeight="1">
      <c r="A430" s="9" t="s">
        <v>1433</v>
      </c>
      <c r="B430" s="10" t="s">
        <v>1434</v>
      </c>
      <c r="C430" s="11">
        <v>0</v>
      </c>
    </row>
    <row r="431" spans="1:3" s="1" customFormat="1" ht="15" customHeight="1">
      <c r="A431" s="9" t="s">
        <v>1435</v>
      </c>
      <c r="B431" s="10" t="s">
        <v>133</v>
      </c>
      <c r="C431" s="11">
        <v>0</v>
      </c>
    </row>
    <row r="432" spans="1:3" s="1" customFormat="1" ht="15" customHeight="1">
      <c r="A432" s="9" t="s">
        <v>1436</v>
      </c>
      <c r="B432" s="10" t="s">
        <v>1437</v>
      </c>
      <c r="C432" s="11">
        <v>0</v>
      </c>
    </row>
    <row r="433" spans="1:3" s="1" customFormat="1" ht="15" customHeight="1">
      <c r="A433" s="9" t="s">
        <v>1438</v>
      </c>
      <c r="B433" s="10" t="s">
        <v>1407</v>
      </c>
      <c r="C433" s="11">
        <v>0</v>
      </c>
    </row>
    <row r="434" spans="1:3" s="1" customFormat="1" ht="15" customHeight="1">
      <c r="A434" s="9" t="s">
        <v>1439</v>
      </c>
      <c r="B434" s="10" t="s">
        <v>1440</v>
      </c>
      <c r="C434" s="11">
        <v>0</v>
      </c>
    </row>
    <row r="435" spans="1:3" s="1" customFormat="1" ht="15" customHeight="1">
      <c r="A435" s="9" t="s">
        <v>1441</v>
      </c>
      <c r="B435" s="10" t="s">
        <v>1442</v>
      </c>
      <c r="C435" s="11">
        <v>0</v>
      </c>
    </row>
    <row r="436" spans="1:3" s="1" customFormat="1" ht="15" customHeight="1">
      <c r="A436" s="9" t="s">
        <v>1443</v>
      </c>
      <c r="B436" s="10" t="s">
        <v>1444</v>
      </c>
      <c r="C436" s="11">
        <v>0</v>
      </c>
    </row>
    <row r="437" spans="1:3" s="1" customFormat="1" ht="15" customHeight="1">
      <c r="A437" s="9" t="s">
        <v>1445</v>
      </c>
      <c r="B437" s="10" t="s">
        <v>1446</v>
      </c>
      <c r="C437" s="11">
        <v>0</v>
      </c>
    </row>
    <row r="438" spans="1:3" s="1" customFormat="1" ht="15" customHeight="1">
      <c r="A438" s="9" t="s">
        <v>1447</v>
      </c>
      <c r="B438" s="10" t="s">
        <v>1448</v>
      </c>
      <c r="C438" s="11">
        <v>0</v>
      </c>
    </row>
    <row r="439" spans="1:3" s="1" customFormat="1" ht="15" customHeight="1">
      <c r="A439" s="9" t="s">
        <v>1449</v>
      </c>
      <c r="B439" s="10" t="s">
        <v>1450</v>
      </c>
      <c r="C439" s="11">
        <v>0</v>
      </c>
    </row>
    <row r="440" spans="1:3" s="1" customFormat="1" ht="15" customHeight="1">
      <c r="A440" s="9" t="s">
        <v>1451</v>
      </c>
      <c r="B440" s="10" t="s">
        <v>1452</v>
      </c>
      <c r="C440" s="11">
        <v>0</v>
      </c>
    </row>
    <row r="441" spans="1:3" s="1" customFormat="1" ht="15" customHeight="1">
      <c r="A441" s="9" t="s">
        <v>1453</v>
      </c>
      <c r="B441" s="10" t="s">
        <v>1454</v>
      </c>
      <c r="C441" s="11">
        <v>0</v>
      </c>
    </row>
    <row r="442" spans="1:3" s="1" customFormat="1" ht="15" customHeight="1">
      <c r="A442" s="9" t="s">
        <v>1455</v>
      </c>
      <c r="B442" s="10" t="s">
        <v>134</v>
      </c>
      <c r="C442" s="11">
        <v>8</v>
      </c>
    </row>
    <row r="443" spans="1:3" s="1" customFormat="1" ht="15" customHeight="1">
      <c r="A443" s="9" t="s">
        <v>1456</v>
      </c>
      <c r="B443" s="10" t="s">
        <v>1407</v>
      </c>
      <c r="C443" s="11">
        <v>0</v>
      </c>
    </row>
    <row r="444" spans="1:3" s="1" customFormat="1" ht="15" customHeight="1">
      <c r="A444" s="9" t="s">
        <v>1457</v>
      </c>
      <c r="B444" s="10" t="s">
        <v>135</v>
      </c>
      <c r="C444" s="11">
        <v>8</v>
      </c>
    </row>
    <row r="445" spans="1:3" s="1" customFormat="1" ht="15" customHeight="1">
      <c r="A445" s="9" t="s">
        <v>1458</v>
      </c>
      <c r="B445" s="10" t="s">
        <v>1459</v>
      </c>
      <c r="C445" s="11">
        <v>0</v>
      </c>
    </row>
    <row r="446" spans="1:3" s="1" customFormat="1" ht="15" customHeight="1">
      <c r="A446" s="9" t="s">
        <v>1460</v>
      </c>
      <c r="B446" s="10" t="s">
        <v>1461</v>
      </c>
      <c r="C446" s="11">
        <v>0</v>
      </c>
    </row>
    <row r="447" spans="1:3" s="1" customFormat="1" ht="15" customHeight="1">
      <c r="A447" s="9" t="s">
        <v>1462</v>
      </c>
      <c r="B447" s="10" t="s">
        <v>1463</v>
      </c>
      <c r="C447" s="11">
        <v>0</v>
      </c>
    </row>
    <row r="448" spans="1:3" s="1" customFormat="1" ht="15" customHeight="1">
      <c r="A448" s="9" t="s">
        <v>1464</v>
      </c>
      <c r="B448" s="10" t="s">
        <v>1465</v>
      </c>
      <c r="C448" s="11">
        <v>0</v>
      </c>
    </row>
    <row r="449" spans="1:3" s="1" customFormat="1" ht="15" customHeight="1">
      <c r="A449" s="9" t="s">
        <v>1466</v>
      </c>
      <c r="B449" s="10" t="s">
        <v>1467</v>
      </c>
      <c r="C449" s="11">
        <v>0</v>
      </c>
    </row>
    <row r="450" spans="1:3" s="1" customFormat="1" ht="15" customHeight="1">
      <c r="A450" s="9" t="s">
        <v>1468</v>
      </c>
      <c r="B450" s="10" t="s">
        <v>1469</v>
      </c>
      <c r="C450" s="11">
        <v>0</v>
      </c>
    </row>
    <row r="451" spans="1:3" s="1" customFormat="1" ht="15" customHeight="1">
      <c r="A451" s="9" t="s">
        <v>1470</v>
      </c>
      <c r="B451" s="10" t="s">
        <v>1471</v>
      </c>
      <c r="C451" s="11">
        <v>0</v>
      </c>
    </row>
    <row r="452" spans="1:3" s="1" customFormat="1" ht="15" customHeight="1">
      <c r="A452" s="9" t="s">
        <v>1472</v>
      </c>
      <c r="B452" s="10" t="s">
        <v>1473</v>
      </c>
      <c r="C452" s="11">
        <v>0</v>
      </c>
    </row>
    <row r="453" spans="1:3" s="1" customFormat="1" ht="15" customHeight="1">
      <c r="A453" s="9" t="s">
        <v>1474</v>
      </c>
      <c r="B453" s="10" t="s">
        <v>1475</v>
      </c>
      <c r="C453" s="11">
        <v>0</v>
      </c>
    </row>
    <row r="454" spans="1:3" s="1" customFormat="1" ht="15" customHeight="1">
      <c r="A454" s="9" t="s">
        <v>1476</v>
      </c>
      <c r="B454" s="10" t="s">
        <v>1477</v>
      </c>
      <c r="C454" s="11">
        <v>0</v>
      </c>
    </row>
    <row r="455" spans="1:3" s="1" customFormat="1" ht="15" customHeight="1">
      <c r="A455" s="9" t="s">
        <v>1478</v>
      </c>
      <c r="B455" s="10" t="s">
        <v>1479</v>
      </c>
      <c r="C455" s="11">
        <v>0</v>
      </c>
    </row>
    <row r="456" spans="1:3" s="1" customFormat="1" ht="15" customHeight="1">
      <c r="A456" s="9">
        <v>2060999</v>
      </c>
      <c r="B456" s="10" t="s">
        <v>1480</v>
      </c>
      <c r="C456" s="11">
        <v>0</v>
      </c>
    </row>
    <row r="457" spans="1:3" s="1" customFormat="1" ht="15" customHeight="1">
      <c r="A457" s="9" t="s">
        <v>1481</v>
      </c>
      <c r="B457" s="10" t="s">
        <v>136</v>
      </c>
      <c r="C457" s="11">
        <v>0</v>
      </c>
    </row>
    <row r="458" spans="1:3" s="1" customFormat="1" ht="15" customHeight="1">
      <c r="A458" s="9" t="s">
        <v>1482</v>
      </c>
      <c r="B458" s="10" t="s">
        <v>1483</v>
      </c>
      <c r="C458" s="11">
        <v>0</v>
      </c>
    </row>
    <row r="459" spans="1:3" s="1" customFormat="1" ht="15" customHeight="1">
      <c r="A459" s="9" t="s">
        <v>1484</v>
      </c>
      <c r="B459" s="10" t="s">
        <v>1485</v>
      </c>
      <c r="C459" s="11">
        <v>0</v>
      </c>
    </row>
    <row r="460" spans="1:3" s="1" customFormat="1" ht="15" customHeight="1">
      <c r="A460" s="9" t="s">
        <v>1486</v>
      </c>
      <c r="B460" s="10" t="s">
        <v>1487</v>
      </c>
      <c r="C460" s="11">
        <v>0</v>
      </c>
    </row>
    <row r="461" spans="1:3" s="1" customFormat="1" ht="15" customHeight="1">
      <c r="A461" s="9" t="s">
        <v>1488</v>
      </c>
      <c r="B461" s="10" t="s">
        <v>137</v>
      </c>
      <c r="C461" s="11">
        <v>0</v>
      </c>
    </row>
    <row r="462" spans="1:3" s="1" customFormat="1" ht="15" customHeight="1">
      <c r="A462" s="9" t="s">
        <v>1489</v>
      </c>
      <c r="B462" s="10" t="s">
        <v>1490</v>
      </c>
      <c r="C462" s="11">
        <v>2737</v>
      </c>
    </row>
    <row r="463" spans="1:3" s="1" customFormat="1" ht="15" customHeight="1">
      <c r="A463" s="9" t="s">
        <v>1491</v>
      </c>
      <c r="B463" s="10" t="s">
        <v>139</v>
      </c>
      <c r="C463" s="11">
        <v>1045</v>
      </c>
    </row>
    <row r="464" spans="1:3" s="1" customFormat="1" ht="15" customHeight="1">
      <c r="A464" s="9" t="s">
        <v>1492</v>
      </c>
      <c r="B464" s="10" t="s">
        <v>45</v>
      </c>
      <c r="C464" s="11">
        <v>194</v>
      </c>
    </row>
    <row r="465" spans="1:3" s="1" customFormat="1" ht="15" customHeight="1">
      <c r="A465" s="9" t="s">
        <v>1493</v>
      </c>
      <c r="B465" s="10" t="s">
        <v>50</v>
      </c>
      <c r="C465" s="11">
        <v>0</v>
      </c>
    </row>
    <row r="466" spans="1:3" s="1" customFormat="1" ht="15" customHeight="1">
      <c r="A466" s="9" t="s">
        <v>1494</v>
      </c>
      <c r="B466" s="10" t="s">
        <v>82</v>
      </c>
      <c r="C466" s="11">
        <v>0</v>
      </c>
    </row>
    <row r="467" spans="1:3" s="1" customFormat="1" ht="15" customHeight="1">
      <c r="A467" s="9" t="s">
        <v>1495</v>
      </c>
      <c r="B467" s="10" t="s">
        <v>140</v>
      </c>
      <c r="C467" s="11">
        <v>231</v>
      </c>
    </row>
    <row r="468" spans="1:3" s="1" customFormat="1" ht="15" customHeight="1">
      <c r="A468" s="9" t="s">
        <v>1496</v>
      </c>
      <c r="B468" s="10" t="s">
        <v>141</v>
      </c>
      <c r="C468" s="11">
        <v>70</v>
      </c>
    </row>
    <row r="469" spans="1:3" s="1" customFormat="1" ht="15" customHeight="1">
      <c r="A469" s="9" t="s">
        <v>1497</v>
      </c>
      <c r="B469" s="10" t="s">
        <v>1498</v>
      </c>
      <c r="C469" s="11">
        <v>0</v>
      </c>
    </row>
    <row r="470" spans="1:3" s="1" customFormat="1" ht="15" customHeight="1">
      <c r="A470" s="9" t="s">
        <v>1499</v>
      </c>
      <c r="B470" s="10" t="s">
        <v>143</v>
      </c>
      <c r="C470" s="11">
        <v>0</v>
      </c>
    </row>
    <row r="471" spans="1:3" s="1" customFormat="1" ht="15" customHeight="1">
      <c r="A471" s="9" t="s">
        <v>1500</v>
      </c>
      <c r="B471" s="10" t="s">
        <v>1501</v>
      </c>
      <c r="C471" s="11">
        <v>0</v>
      </c>
    </row>
    <row r="472" spans="1:3" s="1" customFormat="1" ht="15" customHeight="1">
      <c r="A472" s="9" t="s">
        <v>1502</v>
      </c>
      <c r="B472" s="10" t="s">
        <v>144</v>
      </c>
      <c r="C472" s="11">
        <v>146</v>
      </c>
    </row>
    <row r="473" spans="1:3" s="1" customFormat="1" ht="15" customHeight="1">
      <c r="A473" s="9" t="s">
        <v>1503</v>
      </c>
      <c r="B473" s="10" t="s">
        <v>1504</v>
      </c>
      <c r="C473" s="11">
        <v>0</v>
      </c>
    </row>
    <row r="474" spans="1:3" s="1" customFormat="1" ht="15" customHeight="1">
      <c r="A474" s="9" t="s">
        <v>1505</v>
      </c>
      <c r="B474" s="10" t="s">
        <v>1506</v>
      </c>
      <c r="C474" s="11">
        <v>0</v>
      </c>
    </row>
    <row r="475" spans="1:3" s="1" customFormat="1" ht="15" customHeight="1">
      <c r="A475" s="9" t="s">
        <v>1507</v>
      </c>
      <c r="B475" s="10" t="s">
        <v>145</v>
      </c>
      <c r="C475" s="11">
        <v>120</v>
      </c>
    </row>
    <row r="476" spans="1:3" s="1" customFormat="1" ht="15" customHeight="1">
      <c r="A476" s="9" t="s">
        <v>1508</v>
      </c>
      <c r="B476" s="10" t="s">
        <v>146</v>
      </c>
      <c r="C476" s="11">
        <v>0</v>
      </c>
    </row>
    <row r="477" spans="1:3" s="1" customFormat="1" ht="15" customHeight="1">
      <c r="A477" s="9" t="s">
        <v>1509</v>
      </c>
      <c r="B477" s="10" t="s">
        <v>148</v>
      </c>
      <c r="C477" s="11">
        <v>181</v>
      </c>
    </row>
    <row r="478" spans="1:3" s="1" customFormat="1" ht="15" customHeight="1">
      <c r="A478" s="9" t="s">
        <v>1510</v>
      </c>
      <c r="B478" s="10" t="s">
        <v>149</v>
      </c>
      <c r="C478" s="11">
        <v>103</v>
      </c>
    </row>
    <row r="479" spans="1:3" s="1" customFormat="1" ht="15" customHeight="1">
      <c r="A479" s="9" t="s">
        <v>1511</v>
      </c>
      <c r="B479" s="10" t="s">
        <v>150</v>
      </c>
      <c r="C479" s="11">
        <v>474</v>
      </c>
    </row>
    <row r="480" spans="1:3" s="1" customFormat="1" ht="15" customHeight="1">
      <c r="A480" s="9" t="s">
        <v>1512</v>
      </c>
      <c r="B480" s="10" t="s">
        <v>45</v>
      </c>
      <c r="C480" s="11">
        <v>0</v>
      </c>
    </row>
    <row r="481" spans="1:3" s="1" customFormat="1" ht="15" customHeight="1">
      <c r="A481" s="9" t="s">
        <v>1513</v>
      </c>
      <c r="B481" s="10" t="s">
        <v>50</v>
      </c>
      <c r="C481" s="11">
        <v>0</v>
      </c>
    </row>
    <row r="482" spans="1:3" s="1" customFormat="1" ht="15" customHeight="1">
      <c r="A482" s="9" t="s">
        <v>1514</v>
      </c>
      <c r="B482" s="10" t="s">
        <v>82</v>
      </c>
      <c r="C482" s="11">
        <v>0</v>
      </c>
    </row>
    <row r="483" spans="1:3" s="1" customFormat="1" ht="15" customHeight="1">
      <c r="A483" s="9" t="s">
        <v>1515</v>
      </c>
      <c r="B483" s="10" t="s">
        <v>151</v>
      </c>
      <c r="C483" s="11">
        <v>214</v>
      </c>
    </row>
    <row r="484" spans="1:3" s="1" customFormat="1" ht="15" customHeight="1">
      <c r="A484" s="9" t="s">
        <v>1516</v>
      </c>
      <c r="B484" s="10" t="s">
        <v>153</v>
      </c>
      <c r="C484" s="11">
        <v>260</v>
      </c>
    </row>
    <row r="485" spans="1:3" s="1" customFormat="1" ht="15" customHeight="1">
      <c r="A485" s="9" t="s">
        <v>1517</v>
      </c>
      <c r="B485" s="10" t="s">
        <v>154</v>
      </c>
      <c r="C485" s="11">
        <v>0</v>
      </c>
    </row>
    <row r="486" spans="1:3" s="1" customFormat="1" ht="15" customHeight="1">
      <c r="A486" s="9" t="s">
        <v>1518</v>
      </c>
      <c r="B486" s="10" t="s">
        <v>1519</v>
      </c>
      <c r="C486" s="11">
        <v>0</v>
      </c>
    </row>
    <row r="487" spans="1:3" s="1" customFormat="1" ht="15" customHeight="1">
      <c r="A487" s="9" t="s">
        <v>1520</v>
      </c>
      <c r="B487" s="10" t="s">
        <v>155</v>
      </c>
      <c r="C487" s="11">
        <v>425</v>
      </c>
    </row>
    <row r="488" spans="1:3" s="1" customFormat="1" ht="15" customHeight="1">
      <c r="A488" s="9" t="s">
        <v>1521</v>
      </c>
      <c r="B488" s="10" t="s">
        <v>45</v>
      </c>
      <c r="C488" s="11">
        <v>0</v>
      </c>
    </row>
    <row r="489" spans="1:3" s="1" customFormat="1" ht="15" customHeight="1">
      <c r="A489" s="9" t="s">
        <v>1522</v>
      </c>
      <c r="B489" s="10" t="s">
        <v>50</v>
      </c>
      <c r="C489" s="11">
        <v>0</v>
      </c>
    </row>
    <row r="490" spans="1:3" s="1" customFormat="1" ht="15" customHeight="1">
      <c r="A490" s="9" t="s">
        <v>1523</v>
      </c>
      <c r="B490" s="10" t="s">
        <v>82</v>
      </c>
      <c r="C490" s="11">
        <v>0</v>
      </c>
    </row>
    <row r="491" spans="1:3" s="1" customFormat="1" ht="15" customHeight="1">
      <c r="A491" s="9" t="s">
        <v>1524</v>
      </c>
      <c r="B491" s="10" t="s">
        <v>1525</v>
      </c>
      <c r="C491" s="11">
        <v>0</v>
      </c>
    </row>
    <row r="492" spans="1:3" s="1" customFormat="1" ht="15" customHeight="1">
      <c r="A492" s="9" t="s">
        <v>1526</v>
      </c>
      <c r="B492" s="10" t="s">
        <v>1527</v>
      </c>
      <c r="C492" s="11">
        <v>0</v>
      </c>
    </row>
    <row r="493" spans="1:3" s="1" customFormat="1" ht="15" customHeight="1">
      <c r="A493" s="9" t="s">
        <v>1528</v>
      </c>
      <c r="B493" s="10" t="s">
        <v>1529</v>
      </c>
      <c r="C493" s="11">
        <v>0</v>
      </c>
    </row>
    <row r="494" spans="1:3" s="1" customFormat="1" ht="15" customHeight="1">
      <c r="A494" s="9" t="s">
        <v>1530</v>
      </c>
      <c r="B494" s="10" t="s">
        <v>156</v>
      </c>
      <c r="C494" s="11">
        <v>50</v>
      </c>
    </row>
    <row r="495" spans="1:3" s="1" customFormat="1" ht="15" customHeight="1">
      <c r="A495" s="9" t="s">
        <v>1531</v>
      </c>
      <c r="B495" s="10" t="s">
        <v>158</v>
      </c>
      <c r="C495" s="11">
        <v>319</v>
      </c>
    </row>
    <row r="496" spans="1:3" s="1" customFormat="1" ht="15" customHeight="1">
      <c r="A496" s="9" t="s">
        <v>1532</v>
      </c>
      <c r="B496" s="10" t="s">
        <v>1533</v>
      </c>
      <c r="C496" s="11">
        <v>0</v>
      </c>
    </row>
    <row r="497" spans="1:3" s="1" customFormat="1" ht="15" customHeight="1">
      <c r="A497" s="9" t="s">
        <v>1534</v>
      </c>
      <c r="B497" s="10" t="s">
        <v>159</v>
      </c>
      <c r="C497" s="11">
        <v>56</v>
      </c>
    </row>
    <row r="498" spans="1:3" s="1" customFormat="1" ht="15" customHeight="1">
      <c r="A498" s="9" t="s">
        <v>1535</v>
      </c>
      <c r="B498" s="10" t="s">
        <v>160</v>
      </c>
      <c r="C498" s="11">
        <v>98</v>
      </c>
    </row>
    <row r="499" spans="1:3" s="1" customFormat="1" ht="15" customHeight="1">
      <c r="A499" s="9" t="s">
        <v>1536</v>
      </c>
      <c r="B499" s="10" t="s">
        <v>45</v>
      </c>
      <c r="C499" s="11">
        <v>0</v>
      </c>
    </row>
    <row r="500" spans="1:3" s="1" customFormat="1" ht="15" customHeight="1">
      <c r="A500" s="9" t="s">
        <v>1537</v>
      </c>
      <c r="B500" s="10" t="s">
        <v>50</v>
      </c>
      <c r="C500" s="11">
        <v>0</v>
      </c>
    </row>
    <row r="501" spans="1:3" s="1" customFormat="1" ht="15" customHeight="1">
      <c r="A501" s="9" t="s">
        <v>1538</v>
      </c>
      <c r="B501" s="10" t="s">
        <v>82</v>
      </c>
      <c r="C501" s="11">
        <v>0</v>
      </c>
    </row>
    <row r="502" spans="1:3" s="1" customFormat="1" ht="15" customHeight="1">
      <c r="A502" s="9" t="s">
        <v>1539</v>
      </c>
      <c r="B502" s="10" t="s">
        <v>1540</v>
      </c>
      <c r="C502" s="11">
        <v>0</v>
      </c>
    </row>
    <row r="503" spans="1:3" s="1" customFormat="1" ht="15" customHeight="1">
      <c r="A503" s="9" t="s">
        <v>1541</v>
      </c>
      <c r="B503" s="10" t="s">
        <v>161</v>
      </c>
      <c r="C503" s="11">
        <v>90</v>
      </c>
    </row>
    <row r="504" spans="1:3" s="1" customFormat="1" ht="15" customHeight="1">
      <c r="A504" s="9" t="s">
        <v>1542</v>
      </c>
      <c r="B504" s="10" t="s">
        <v>1543</v>
      </c>
      <c r="C504" s="11">
        <v>0</v>
      </c>
    </row>
    <row r="505" spans="1:3" s="1" customFormat="1" ht="15" customHeight="1">
      <c r="A505" s="9" t="s">
        <v>1544</v>
      </c>
      <c r="B505" s="10" t="s">
        <v>1545</v>
      </c>
      <c r="C505" s="11">
        <v>0</v>
      </c>
    </row>
    <row r="506" spans="1:3" s="1" customFormat="1" ht="15" customHeight="1">
      <c r="A506" s="9" t="s">
        <v>1546</v>
      </c>
      <c r="B506" s="10" t="s">
        <v>163</v>
      </c>
      <c r="C506" s="11">
        <v>8</v>
      </c>
    </row>
    <row r="507" spans="1:3" s="1" customFormat="1" ht="15" customHeight="1">
      <c r="A507" s="9" t="s">
        <v>1547</v>
      </c>
      <c r="B507" s="10" t="s">
        <v>164</v>
      </c>
      <c r="C507" s="11">
        <v>655</v>
      </c>
    </row>
    <row r="508" spans="1:3" s="1" customFormat="1" ht="15" customHeight="1">
      <c r="A508" s="9" t="s">
        <v>1548</v>
      </c>
      <c r="B508" s="10" t="s">
        <v>45</v>
      </c>
      <c r="C508" s="11">
        <v>0</v>
      </c>
    </row>
    <row r="509" spans="1:3" s="1" customFormat="1" ht="15" customHeight="1">
      <c r="A509" s="9" t="s">
        <v>1549</v>
      </c>
      <c r="B509" s="10" t="s">
        <v>50</v>
      </c>
      <c r="C509" s="11">
        <v>0</v>
      </c>
    </row>
    <row r="510" spans="1:3" s="1" customFormat="1" ht="15" customHeight="1">
      <c r="A510" s="9" t="s">
        <v>1550</v>
      </c>
      <c r="B510" s="10" t="s">
        <v>82</v>
      </c>
      <c r="C510" s="11">
        <v>0</v>
      </c>
    </row>
    <row r="511" spans="1:3" s="1" customFormat="1" ht="15" customHeight="1">
      <c r="A511" s="9" t="s">
        <v>1551</v>
      </c>
      <c r="B511" s="10" t="s">
        <v>1552</v>
      </c>
      <c r="C511" s="11">
        <v>0</v>
      </c>
    </row>
    <row r="512" spans="1:3" s="1" customFormat="1" ht="15" customHeight="1">
      <c r="A512" s="9" t="s">
        <v>1553</v>
      </c>
      <c r="B512" s="10" t="s">
        <v>165</v>
      </c>
      <c r="C512" s="11">
        <v>655</v>
      </c>
    </row>
    <row r="513" spans="1:3" s="1" customFormat="1" ht="15" customHeight="1">
      <c r="A513" s="9" t="s">
        <v>1554</v>
      </c>
      <c r="B513" s="10" t="s">
        <v>1555</v>
      </c>
      <c r="C513" s="11">
        <v>0</v>
      </c>
    </row>
    <row r="514" spans="1:3" s="1" customFormat="1" ht="15" customHeight="1">
      <c r="A514" s="9" t="s">
        <v>1556</v>
      </c>
      <c r="B514" s="10" t="s">
        <v>166</v>
      </c>
      <c r="C514" s="11">
        <v>0</v>
      </c>
    </row>
    <row r="515" spans="1:3" s="1" customFormat="1" ht="15" customHeight="1">
      <c r="A515" s="9" t="s">
        <v>1557</v>
      </c>
      <c r="B515" s="10" t="s">
        <v>167</v>
      </c>
      <c r="C515" s="11">
        <v>40</v>
      </c>
    </row>
    <row r="516" spans="1:3" s="1" customFormat="1" ht="15" customHeight="1">
      <c r="A516" s="9" t="s">
        <v>1558</v>
      </c>
      <c r="B516" s="10" t="s">
        <v>1559</v>
      </c>
      <c r="C516" s="11">
        <v>0</v>
      </c>
    </row>
    <row r="517" spans="1:3" s="1" customFormat="1" ht="15" customHeight="1">
      <c r="A517" s="9" t="s">
        <v>1560</v>
      </c>
      <c r="B517" s="10" t="s">
        <v>168</v>
      </c>
      <c r="C517" s="11">
        <v>0</v>
      </c>
    </row>
    <row r="518" spans="1:3" s="1" customFormat="1" ht="15" customHeight="1">
      <c r="A518" s="9" t="s">
        <v>1561</v>
      </c>
      <c r="B518" s="10" t="s">
        <v>169</v>
      </c>
      <c r="C518" s="11">
        <v>40</v>
      </c>
    </row>
    <row r="519" spans="1:3" s="1" customFormat="1" ht="15" customHeight="1">
      <c r="A519" s="9" t="s">
        <v>1562</v>
      </c>
      <c r="B519" s="10" t="s">
        <v>1563</v>
      </c>
      <c r="C519" s="11">
        <v>18094</v>
      </c>
    </row>
    <row r="520" spans="1:3" s="1" customFormat="1" ht="15" customHeight="1">
      <c r="A520" s="9" t="s">
        <v>1564</v>
      </c>
      <c r="B520" s="10" t="s">
        <v>171</v>
      </c>
      <c r="C520" s="11">
        <v>1509</v>
      </c>
    </row>
    <row r="521" spans="1:3" s="1" customFormat="1" ht="15" customHeight="1">
      <c r="A521" s="9" t="s">
        <v>1565</v>
      </c>
      <c r="B521" s="10" t="s">
        <v>45</v>
      </c>
      <c r="C521" s="11">
        <v>683</v>
      </c>
    </row>
    <row r="522" spans="1:3" s="1" customFormat="1" ht="15" customHeight="1">
      <c r="A522" s="9" t="s">
        <v>1566</v>
      </c>
      <c r="B522" s="10" t="s">
        <v>50</v>
      </c>
      <c r="C522" s="11">
        <v>0</v>
      </c>
    </row>
    <row r="523" spans="1:3" s="1" customFormat="1" ht="15" customHeight="1">
      <c r="A523" s="9" t="s">
        <v>1567</v>
      </c>
      <c r="B523" s="10" t="s">
        <v>82</v>
      </c>
      <c r="C523" s="11">
        <v>0</v>
      </c>
    </row>
    <row r="524" spans="1:3" s="1" customFormat="1" ht="15" customHeight="1">
      <c r="A524" s="9" t="s">
        <v>1568</v>
      </c>
      <c r="B524" s="10" t="s">
        <v>1569</v>
      </c>
      <c r="C524" s="11">
        <v>0</v>
      </c>
    </row>
    <row r="525" spans="1:3" s="1" customFormat="1" ht="15" customHeight="1">
      <c r="A525" s="9" t="s">
        <v>1570</v>
      </c>
      <c r="B525" s="10" t="s">
        <v>1571</v>
      </c>
      <c r="C525" s="11">
        <v>0</v>
      </c>
    </row>
    <row r="526" spans="1:3" s="1" customFormat="1" ht="15" customHeight="1">
      <c r="A526" s="9" t="s">
        <v>1572</v>
      </c>
      <c r="B526" s="10" t="s">
        <v>1573</v>
      </c>
      <c r="C526" s="11">
        <v>0</v>
      </c>
    </row>
    <row r="527" spans="1:3" s="1" customFormat="1" ht="15" customHeight="1">
      <c r="A527" s="9" t="s">
        <v>1574</v>
      </c>
      <c r="B527" s="10" t="s">
        <v>1575</v>
      </c>
      <c r="C527" s="11">
        <v>0</v>
      </c>
    </row>
    <row r="528" spans="1:3" s="1" customFormat="1" ht="15" customHeight="1">
      <c r="A528" s="9" t="s">
        <v>1576</v>
      </c>
      <c r="B528" s="10" t="s">
        <v>63</v>
      </c>
      <c r="C528" s="11">
        <v>0</v>
      </c>
    </row>
    <row r="529" spans="1:3" s="1" customFormat="1" ht="15" customHeight="1">
      <c r="A529" s="9" t="s">
        <v>1577</v>
      </c>
      <c r="B529" s="10" t="s">
        <v>172</v>
      </c>
      <c r="C529" s="11">
        <v>826</v>
      </c>
    </row>
    <row r="530" spans="1:3" s="1" customFormat="1" ht="15" customHeight="1">
      <c r="A530" s="9" t="s">
        <v>1578</v>
      </c>
      <c r="B530" s="10" t="s">
        <v>1579</v>
      </c>
      <c r="C530" s="11">
        <v>0</v>
      </c>
    </row>
    <row r="531" spans="1:3" s="1" customFormat="1" ht="15" customHeight="1">
      <c r="A531" s="9" t="s">
        <v>1580</v>
      </c>
      <c r="B531" s="10" t="s">
        <v>1581</v>
      </c>
      <c r="C531" s="11">
        <v>0</v>
      </c>
    </row>
    <row r="532" spans="1:3" s="1" customFormat="1" ht="15" customHeight="1">
      <c r="A532" s="9" t="s">
        <v>1582</v>
      </c>
      <c r="B532" s="10" t="s">
        <v>1583</v>
      </c>
      <c r="C532" s="11">
        <v>0</v>
      </c>
    </row>
    <row r="533" spans="1:3" s="1" customFormat="1" ht="15" customHeight="1">
      <c r="A533" s="9" t="s">
        <v>1584</v>
      </c>
      <c r="B533" s="10" t="s">
        <v>1585</v>
      </c>
      <c r="C533" s="11">
        <v>0</v>
      </c>
    </row>
    <row r="534" spans="1:3" s="1" customFormat="1" ht="15" customHeight="1">
      <c r="A534" s="9" t="s">
        <v>1586</v>
      </c>
      <c r="B534" s="10" t="s">
        <v>173</v>
      </c>
      <c r="C534" s="11">
        <v>1140</v>
      </c>
    </row>
    <row r="535" spans="1:3" s="1" customFormat="1" ht="15" customHeight="1">
      <c r="A535" s="9" t="s">
        <v>1587</v>
      </c>
      <c r="B535" s="10" t="s">
        <v>45</v>
      </c>
      <c r="C535" s="11">
        <v>108</v>
      </c>
    </row>
    <row r="536" spans="1:3" s="1" customFormat="1" ht="15" customHeight="1">
      <c r="A536" s="9" t="s">
        <v>1588</v>
      </c>
      <c r="B536" s="10" t="s">
        <v>50</v>
      </c>
      <c r="C536" s="11">
        <v>0</v>
      </c>
    </row>
    <row r="537" spans="1:3" s="1" customFormat="1" ht="15" customHeight="1">
      <c r="A537" s="9" t="s">
        <v>1589</v>
      </c>
      <c r="B537" s="10" t="s">
        <v>82</v>
      </c>
      <c r="C537" s="11">
        <v>0</v>
      </c>
    </row>
    <row r="538" spans="1:3" s="1" customFormat="1" ht="15" customHeight="1">
      <c r="A538" s="9" t="s">
        <v>1590</v>
      </c>
      <c r="B538" s="10" t="s">
        <v>1591</v>
      </c>
      <c r="C538" s="11">
        <v>0</v>
      </c>
    </row>
    <row r="539" spans="1:3" s="1" customFormat="1" ht="15" customHeight="1">
      <c r="A539" s="9" t="s">
        <v>1592</v>
      </c>
      <c r="B539" s="10" t="s">
        <v>174</v>
      </c>
      <c r="C539" s="11">
        <v>0</v>
      </c>
    </row>
    <row r="540" spans="1:3" s="1" customFormat="1" ht="15" customHeight="1">
      <c r="A540" s="9" t="s">
        <v>1593</v>
      </c>
      <c r="B540" s="10" t="s">
        <v>175</v>
      </c>
      <c r="C540" s="11">
        <v>800</v>
      </c>
    </row>
    <row r="541" spans="1:3" s="1" customFormat="1" ht="15" customHeight="1">
      <c r="A541" s="9" t="s">
        <v>1594</v>
      </c>
      <c r="B541" s="10" t="s">
        <v>177</v>
      </c>
      <c r="C541" s="11">
        <v>232</v>
      </c>
    </row>
    <row r="542" spans="1:3" s="1" customFormat="1" ht="15" customHeight="1">
      <c r="A542" s="9" t="s">
        <v>1595</v>
      </c>
      <c r="B542" s="10" t="s">
        <v>456</v>
      </c>
      <c r="C542" s="11">
        <v>0</v>
      </c>
    </row>
    <row r="543" spans="1:3" s="1" customFormat="1" ht="15" customHeight="1">
      <c r="A543" s="9" t="s">
        <v>1596</v>
      </c>
      <c r="B543" s="10" t="s">
        <v>1597</v>
      </c>
      <c r="C543" s="11">
        <v>0</v>
      </c>
    </row>
    <row r="544" spans="1:3" s="1" customFormat="1" ht="15" customHeight="1">
      <c r="A544" s="9" t="s">
        <v>1598</v>
      </c>
      <c r="B544" s="10" t="s">
        <v>178</v>
      </c>
      <c r="C544" s="11">
        <v>8127</v>
      </c>
    </row>
    <row r="545" spans="1:3" s="1" customFormat="1" ht="15" customHeight="1">
      <c r="A545" s="9" t="s">
        <v>1599</v>
      </c>
      <c r="B545" s="10" t="s">
        <v>179</v>
      </c>
      <c r="C545" s="11">
        <v>334</v>
      </c>
    </row>
    <row r="546" spans="1:3" s="1" customFormat="1" ht="15" customHeight="1">
      <c r="A546" s="9" t="s">
        <v>1600</v>
      </c>
      <c r="B546" s="10" t="s">
        <v>180</v>
      </c>
      <c r="C546" s="11">
        <v>413</v>
      </c>
    </row>
    <row r="547" spans="1:3" s="1" customFormat="1" ht="15" customHeight="1">
      <c r="A547" s="9" t="s">
        <v>1601</v>
      </c>
      <c r="B547" s="10" t="s">
        <v>181</v>
      </c>
      <c r="C547" s="11">
        <v>332</v>
      </c>
    </row>
    <row r="548" spans="1:3" s="1" customFormat="1" ht="15" customHeight="1">
      <c r="A548" s="9" t="s">
        <v>1602</v>
      </c>
      <c r="B548" s="10" t="s">
        <v>1603</v>
      </c>
      <c r="C548" s="11">
        <v>0</v>
      </c>
    </row>
    <row r="549" spans="1:3" s="1" customFormat="1" ht="15" customHeight="1">
      <c r="A549" s="9" t="s">
        <v>1604</v>
      </c>
      <c r="B549" s="10" t="s">
        <v>182</v>
      </c>
      <c r="C549" s="11">
        <v>0</v>
      </c>
    </row>
    <row r="550" spans="1:3" s="1" customFormat="1" ht="15" customHeight="1">
      <c r="A550" s="9" t="s">
        <v>1605</v>
      </c>
      <c r="B550" s="10" t="s">
        <v>183</v>
      </c>
      <c r="C550" s="11">
        <v>5278</v>
      </c>
    </row>
    <row r="551" spans="1:3" s="1" customFormat="1" ht="15" customHeight="1">
      <c r="A551" s="9" t="s">
        <v>1606</v>
      </c>
      <c r="B551" s="10" t="s">
        <v>185</v>
      </c>
      <c r="C551" s="11">
        <v>1770</v>
      </c>
    </row>
    <row r="552" spans="1:3" s="1" customFormat="1" ht="15" customHeight="1">
      <c r="A552" s="9" t="s">
        <v>1607</v>
      </c>
      <c r="B552" s="10" t="s">
        <v>187</v>
      </c>
      <c r="C552" s="11">
        <v>991</v>
      </c>
    </row>
    <row r="553" spans="1:3" s="1" customFormat="1" ht="15" customHeight="1">
      <c r="A553" s="9" t="s">
        <v>1608</v>
      </c>
      <c r="B553" s="10" t="s">
        <v>188</v>
      </c>
      <c r="C553" s="11">
        <v>991</v>
      </c>
    </row>
    <row r="554" spans="1:3" s="1" customFormat="1" ht="15" customHeight="1">
      <c r="A554" s="9" t="s">
        <v>1609</v>
      </c>
      <c r="B554" s="10" t="s">
        <v>1610</v>
      </c>
      <c r="C554" s="11">
        <v>0</v>
      </c>
    </row>
    <row r="555" spans="1:3" s="1" customFormat="1" ht="15" customHeight="1">
      <c r="A555" s="9" t="s">
        <v>1611</v>
      </c>
      <c r="B555" s="10" t="s">
        <v>1612</v>
      </c>
      <c r="C555" s="11">
        <v>0</v>
      </c>
    </row>
    <row r="556" spans="1:3" s="1" customFormat="1" ht="15" customHeight="1">
      <c r="A556" s="9" t="s">
        <v>1613</v>
      </c>
      <c r="B556" s="10" t="s">
        <v>189</v>
      </c>
      <c r="C556" s="11">
        <v>100</v>
      </c>
    </row>
    <row r="557" spans="1:3" s="1" customFormat="1" ht="15" customHeight="1">
      <c r="A557" s="9" t="s">
        <v>1614</v>
      </c>
      <c r="B557" s="10" t="s">
        <v>1615</v>
      </c>
      <c r="C557" s="11">
        <v>0</v>
      </c>
    </row>
    <row r="558" spans="1:3" s="1" customFormat="1" ht="15" customHeight="1">
      <c r="A558" s="9" t="s">
        <v>1616</v>
      </c>
      <c r="B558" s="10" t="s">
        <v>1617</v>
      </c>
      <c r="C558" s="11">
        <v>0</v>
      </c>
    </row>
    <row r="559" spans="1:3" s="1" customFormat="1" ht="15" customHeight="1">
      <c r="A559" s="9" t="s">
        <v>1618</v>
      </c>
      <c r="B559" s="10" t="s">
        <v>1619</v>
      </c>
      <c r="C559" s="11">
        <v>0</v>
      </c>
    </row>
    <row r="560" spans="1:3" s="1" customFormat="1" ht="15" customHeight="1">
      <c r="A560" s="9" t="s">
        <v>1620</v>
      </c>
      <c r="B560" s="10" t="s">
        <v>1621</v>
      </c>
      <c r="C560" s="11">
        <v>0</v>
      </c>
    </row>
    <row r="561" spans="1:3" s="1" customFormat="1" ht="15" customHeight="1">
      <c r="A561" s="9" t="s">
        <v>1622</v>
      </c>
      <c r="B561" s="10" t="s">
        <v>1623</v>
      </c>
      <c r="C561" s="11">
        <v>0</v>
      </c>
    </row>
    <row r="562" spans="1:3" s="1" customFormat="1" ht="15" customHeight="1">
      <c r="A562" s="9" t="s">
        <v>1624</v>
      </c>
      <c r="B562" s="10" t="s">
        <v>1625</v>
      </c>
      <c r="C562" s="11">
        <v>0</v>
      </c>
    </row>
    <row r="563" spans="1:3" s="1" customFormat="1" ht="15" customHeight="1">
      <c r="A563" s="9" t="s">
        <v>1626</v>
      </c>
      <c r="B563" s="10" t="s">
        <v>1627</v>
      </c>
      <c r="C563" s="11">
        <v>0</v>
      </c>
    </row>
    <row r="564" spans="1:3" s="1" customFormat="1" ht="15" customHeight="1">
      <c r="A564" s="9" t="s">
        <v>1628</v>
      </c>
      <c r="B564" s="10" t="s">
        <v>1629</v>
      </c>
      <c r="C564" s="11">
        <v>0</v>
      </c>
    </row>
    <row r="565" spans="1:3" s="1" customFormat="1" ht="15" customHeight="1">
      <c r="A565" s="9" t="s">
        <v>1630</v>
      </c>
      <c r="B565" s="10" t="s">
        <v>190</v>
      </c>
      <c r="C565" s="11">
        <v>100</v>
      </c>
    </row>
    <row r="566" spans="1:3" s="1" customFormat="1" ht="15" customHeight="1">
      <c r="A566" s="9" t="s">
        <v>1631</v>
      </c>
      <c r="B566" s="10" t="s">
        <v>191</v>
      </c>
      <c r="C566" s="11">
        <v>1795</v>
      </c>
    </row>
    <row r="567" spans="1:3" s="1" customFormat="1" ht="15" customHeight="1">
      <c r="A567" s="9" t="s">
        <v>1632</v>
      </c>
      <c r="B567" s="10" t="s">
        <v>192</v>
      </c>
      <c r="C567" s="11">
        <v>365</v>
      </c>
    </row>
    <row r="568" spans="1:3" s="1" customFormat="1" ht="15" customHeight="1">
      <c r="A568" s="9" t="s">
        <v>1633</v>
      </c>
      <c r="B568" s="10" t="s">
        <v>1634</v>
      </c>
      <c r="C568" s="11">
        <v>0</v>
      </c>
    </row>
    <row r="569" spans="1:3" s="1" customFormat="1" ht="15" customHeight="1">
      <c r="A569" s="9" t="s">
        <v>1635</v>
      </c>
      <c r="B569" s="10" t="s">
        <v>1636</v>
      </c>
      <c r="C569" s="11">
        <v>0</v>
      </c>
    </row>
    <row r="570" spans="1:3" s="1" customFormat="1" ht="15" customHeight="1">
      <c r="A570" s="9" t="s">
        <v>1637</v>
      </c>
      <c r="B570" s="10" t="s">
        <v>193</v>
      </c>
      <c r="C570" s="11">
        <v>6</v>
      </c>
    </row>
    <row r="571" spans="1:3" s="1" customFormat="1" ht="15" customHeight="1">
      <c r="A571" s="9" t="s">
        <v>1638</v>
      </c>
      <c r="B571" s="10" t="s">
        <v>194</v>
      </c>
      <c r="C571" s="11">
        <v>1089</v>
      </c>
    </row>
    <row r="572" spans="1:3" s="1" customFormat="1" ht="15" customHeight="1">
      <c r="A572" s="9" t="s">
        <v>1639</v>
      </c>
      <c r="B572" s="10" t="s">
        <v>1640</v>
      </c>
      <c r="C572" s="11">
        <v>0</v>
      </c>
    </row>
    <row r="573" spans="1:3" s="1" customFormat="1" ht="15" customHeight="1">
      <c r="A573" s="9">
        <v>2080899</v>
      </c>
      <c r="B573" s="10" t="s">
        <v>195</v>
      </c>
      <c r="C573" s="11">
        <v>335</v>
      </c>
    </row>
    <row r="574" spans="1:3" s="1" customFormat="1" ht="15" customHeight="1">
      <c r="A574" s="9" t="s">
        <v>1641</v>
      </c>
      <c r="B574" s="10" t="s">
        <v>196</v>
      </c>
      <c r="C574" s="11">
        <v>833</v>
      </c>
    </row>
    <row r="575" spans="1:3" s="1" customFormat="1" ht="15" customHeight="1">
      <c r="A575" s="9" t="s">
        <v>1642</v>
      </c>
      <c r="B575" s="10" t="s">
        <v>197</v>
      </c>
      <c r="C575" s="11">
        <v>811</v>
      </c>
    </row>
    <row r="576" spans="1:3" s="1" customFormat="1" ht="15" customHeight="1">
      <c r="A576" s="9" t="s">
        <v>1643</v>
      </c>
      <c r="B576" s="10" t="s">
        <v>199</v>
      </c>
      <c r="C576" s="11">
        <v>0</v>
      </c>
    </row>
    <row r="577" spans="1:3" s="1" customFormat="1" ht="15" customHeight="1">
      <c r="A577" s="9" t="s">
        <v>1644</v>
      </c>
      <c r="B577" s="10" t="s">
        <v>200</v>
      </c>
      <c r="C577" s="11">
        <v>22</v>
      </c>
    </row>
    <row r="578" spans="1:3" s="1" customFormat="1" ht="15" customHeight="1">
      <c r="A578" s="9" t="s">
        <v>1645</v>
      </c>
      <c r="B578" s="10" t="s">
        <v>1646</v>
      </c>
      <c r="C578" s="11">
        <v>0</v>
      </c>
    </row>
    <row r="579" spans="1:3" s="1" customFormat="1" ht="15" customHeight="1">
      <c r="A579" s="9" t="s">
        <v>1647</v>
      </c>
      <c r="B579" s="10" t="s">
        <v>201</v>
      </c>
      <c r="C579" s="11">
        <v>0</v>
      </c>
    </row>
    <row r="580" spans="1:3" s="1" customFormat="1" ht="15" customHeight="1">
      <c r="A580" s="9" t="s">
        <v>1648</v>
      </c>
      <c r="B580" s="10" t="s">
        <v>202</v>
      </c>
      <c r="C580" s="11">
        <v>0</v>
      </c>
    </row>
    <row r="581" spans="1:3" s="1" customFormat="1" ht="15" customHeight="1">
      <c r="A581" s="9" t="s">
        <v>1649</v>
      </c>
      <c r="B581" s="10" t="s">
        <v>203</v>
      </c>
      <c r="C581" s="11">
        <v>330</v>
      </c>
    </row>
    <row r="582" spans="1:3" s="1" customFormat="1" ht="15" customHeight="1">
      <c r="A582" s="9" t="s">
        <v>1650</v>
      </c>
      <c r="B582" s="10" t="s">
        <v>204</v>
      </c>
      <c r="C582" s="11">
        <v>0</v>
      </c>
    </row>
    <row r="583" spans="1:3" s="1" customFormat="1" ht="15" customHeight="1">
      <c r="A583" s="9" t="s">
        <v>1651</v>
      </c>
      <c r="B583" s="10" t="s">
        <v>205</v>
      </c>
      <c r="C583" s="11">
        <v>227</v>
      </c>
    </row>
    <row r="584" spans="1:3" s="1" customFormat="1" ht="15" customHeight="1">
      <c r="A584" s="9" t="s">
        <v>1652</v>
      </c>
      <c r="B584" s="10" t="s">
        <v>1653</v>
      </c>
      <c r="C584" s="11">
        <v>0</v>
      </c>
    </row>
    <row r="585" spans="1:3" s="1" customFormat="1" ht="15" customHeight="1">
      <c r="A585" s="9" t="s">
        <v>1654</v>
      </c>
      <c r="B585" s="10" t="s">
        <v>207</v>
      </c>
      <c r="C585" s="11">
        <v>49</v>
      </c>
    </row>
    <row r="586" spans="1:3" s="1" customFormat="1" ht="15" customHeight="1">
      <c r="A586" s="9" t="s">
        <v>1655</v>
      </c>
      <c r="B586" s="10" t="s">
        <v>1656</v>
      </c>
      <c r="C586" s="11">
        <v>0</v>
      </c>
    </row>
    <row r="587" spans="1:3" s="1" customFormat="1" ht="15" customHeight="1">
      <c r="A587" s="9" t="s">
        <v>1657</v>
      </c>
      <c r="B587" s="10" t="s">
        <v>209</v>
      </c>
      <c r="C587" s="11">
        <v>54</v>
      </c>
    </row>
    <row r="588" spans="1:3" s="1" customFormat="1" ht="15" customHeight="1">
      <c r="A588" s="9" t="s">
        <v>1658</v>
      </c>
      <c r="B588" s="10" t="s">
        <v>1659</v>
      </c>
      <c r="C588" s="11">
        <v>0</v>
      </c>
    </row>
    <row r="589" spans="1:3" s="1" customFormat="1" ht="15" customHeight="1">
      <c r="A589" s="9" t="s">
        <v>1660</v>
      </c>
      <c r="B589" s="10" t="s">
        <v>211</v>
      </c>
      <c r="C589" s="11">
        <v>454</v>
      </c>
    </row>
    <row r="590" spans="1:3" s="1" customFormat="1" ht="15" customHeight="1">
      <c r="A590" s="9" t="s">
        <v>1661</v>
      </c>
      <c r="B590" s="10" t="s">
        <v>45</v>
      </c>
      <c r="C590" s="11">
        <v>0</v>
      </c>
    </row>
    <row r="591" spans="1:3" s="1" customFormat="1" ht="15" customHeight="1">
      <c r="A591" s="9" t="s">
        <v>1662</v>
      </c>
      <c r="B591" s="10" t="s">
        <v>50</v>
      </c>
      <c r="C591" s="11">
        <v>0</v>
      </c>
    </row>
    <row r="592" spans="1:3" s="1" customFormat="1" ht="15" customHeight="1">
      <c r="A592" s="9" t="s">
        <v>1663</v>
      </c>
      <c r="B592" s="10" t="s">
        <v>82</v>
      </c>
      <c r="C592" s="11">
        <v>0</v>
      </c>
    </row>
    <row r="593" spans="1:3" s="1" customFormat="1" ht="15" customHeight="1">
      <c r="A593" s="9" t="s">
        <v>1664</v>
      </c>
      <c r="B593" s="10" t="s">
        <v>212</v>
      </c>
      <c r="C593" s="11">
        <v>0</v>
      </c>
    </row>
    <row r="594" spans="1:3" s="1" customFormat="1" ht="15" customHeight="1">
      <c r="A594" s="9" t="s">
        <v>1665</v>
      </c>
      <c r="B594" s="10" t="s">
        <v>214</v>
      </c>
      <c r="C594" s="11">
        <v>0</v>
      </c>
    </row>
    <row r="595" spans="1:3" s="1" customFormat="1" ht="15" customHeight="1">
      <c r="A595" s="9" t="s">
        <v>1666</v>
      </c>
      <c r="B595" s="10" t="s">
        <v>1667</v>
      </c>
      <c r="C595" s="11">
        <v>0</v>
      </c>
    </row>
    <row r="596" spans="1:3" s="1" customFormat="1" ht="15" customHeight="1">
      <c r="A596" s="9" t="s">
        <v>1668</v>
      </c>
      <c r="B596" s="10" t="s">
        <v>215</v>
      </c>
      <c r="C596" s="11">
        <v>113</v>
      </c>
    </row>
    <row r="597" spans="1:3" s="1" customFormat="1" ht="15" customHeight="1">
      <c r="A597" s="9" t="s">
        <v>1669</v>
      </c>
      <c r="B597" s="10" t="s">
        <v>216</v>
      </c>
      <c r="C597" s="11">
        <v>341</v>
      </c>
    </row>
    <row r="598" spans="1:3" s="1" customFormat="1" ht="15" customHeight="1">
      <c r="A598" s="9" t="s">
        <v>1670</v>
      </c>
      <c r="B598" s="10" t="s">
        <v>218</v>
      </c>
      <c r="C598" s="11">
        <v>36</v>
      </c>
    </row>
    <row r="599" spans="1:3" s="1" customFormat="1" ht="15" customHeight="1">
      <c r="A599" s="9" t="s">
        <v>1671</v>
      </c>
      <c r="B599" s="10" t="s">
        <v>45</v>
      </c>
      <c r="C599" s="11">
        <v>36</v>
      </c>
    </row>
    <row r="600" spans="1:3" s="1" customFormat="1" ht="15" customHeight="1">
      <c r="A600" s="9" t="s">
        <v>1672</v>
      </c>
      <c r="B600" s="10" t="s">
        <v>50</v>
      </c>
      <c r="C600" s="11">
        <v>0</v>
      </c>
    </row>
    <row r="601" spans="1:3" s="1" customFormat="1" ht="15" customHeight="1">
      <c r="A601" s="9" t="s">
        <v>1673</v>
      </c>
      <c r="B601" s="10" t="s">
        <v>82</v>
      </c>
      <c r="C601" s="11">
        <v>0</v>
      </c>
    </row>
    <row r="602" spans="1:3" s="1" customFormat="1" ht="15" customHeight="1">
      <c r="A602" s="9" t="s">
        <v>1674</v>
      </c>
      <c r="B602" s="10" t="s">
        <v>1675</v>
      </c>
      <c r="C602" s="11">
        <v>0</v>
      </c>
    </row>
    <row r="603" spans="1:3" s="1" customFormat="1" ht="15" customHeight="1">
      <c r="A603" s="9" t="s">
        <v>1676</v>
      </c>
      <c r="B603" s="10" t="s">
        <v>219</v>
      </c>
      <c r="C603" s="11">
        <v>0</v>
      </c>
    </row>
    <row r="604" spans="1:3" s="1" customFormat="1" ht="15" customHeight="1">
      <c r="A604" s="9" t="s">
        <v>1677</v>
      </c>
      <c r="B604" s="10" t="s">
        <v>220</v>
      </c>
      <c r="C604" s="11">
        <v>0</v>
      </c>
    </row>
    <row r="605" spans="1:3" s="1" customFormat="1" ht="15" customHeight="1">
      <c r="A605" s="9" t="s">
        <v>1678</v>
      </c>
      <c r="B605" s="10" t="s">
        <v>221</v>
      </c>
      <c r="C605" s="11">
        <v>0</v>
      </c>
    </row>
    <row r="606" spans="1:3" s="1" customFormat="1" ht="15" customHeight="1">
      <c r="A606" s="9" t="s">
        <v>1679</v>
      </c>
      <c r="B606" s="10" t="s">
        <v>1680</v>
      </c>
      <c r="C606" s="11">
        <v>0</v>
      </c>
    </row>
    <row r="607" spans="1:3" s="1" customFormat="1" ht="15" customHeight="1">
      <c r="A607" s="9" t="s">
        <v>1681</v>
      </c>
      <c r="B607" s="10" t="s">
        <v>1682</v>
      </c>
      <c r="C607" s="11">
        <v>0</v>
      </c>
    </row>
    <row r="608" spans="1:3" s="1" customFormat="1" ht="15" customHeight="1">
      <c r="A608" s="9" t="s">
        <v>1683</v>
      </c>
      <c r="B608" s="10" t="s">
        <v>1684</v>
      </c>
      <c r="C608" s="11">
        <v>0</v>
      </c>
    </row>
    <row r="609" spans="1:3" s="1" customFormat="1" ht="15" customHeight="1">
      <c r="A609" s="9" t="s">
        <v>1685</v>
      </c>
      <c r="B609" s="10" t="s">
        <v>222</v>
      </c>
      <c r="C609" s="11">
        <v>100</v>
      </c>
    </row>
    <row r="610" spans="1:3" s="1" customFormat="1" ht="15" customHeight="1">
      <c r="A610" s="9" t="s">
        <v>1686</v>
      </c>
      <c r="B610" s="10" t="s">
        <v>1687</v>
      </c>
      <c r="C610" s="11">
        <v>0</v>
      </c>
    </row>
    <row r="611" spans="1:3" s="1" customFormat="1" ht="15" customHeight="1">
      <c r="A611" s="9" t="s">
        <v>1688</v>
      </c>
      <c r="B611" s="10" t="s">
        <v>223</v>
      </c>
      <c r="C611" s="11">
        <v>100</v>
      </c>
    </row>
    <row r="612" spans="1:3" s="1" customFormat="1" ht="15" customHeight="1">
      <c r="A612" s="9" t="s">
        <v>1689</v>
      </c>
      <c r="B612" s="10" t="s">
        <v>1690</v>
      </c>
      <c r="C612" s="11">
        <v>0</v>
      </c>
    </row>
    <row r="613" spans="1:3" s="1" customFormat="1" ht="15" customHeight="1">
      <c r="A613" s="9" t="s">
        <v>1691</v>
      </c>
      <c r="B613" s="10" t="s">
        <v>1692</v>
      </c>
      <c r="C613" s="11">
        <v>0</v>
      </c>
    </row>
    <row r="614" spans="1:3" s="1" customFormat="1" ht="15" customHeight="1">
      <c r="A614" s="9" t="s">
        <v>1693</v>
      </c>
      <c r="B614" s="10" t="s">
        <v>1694</v>
      </c>
      <c r="C614" s="11">
        <v>0</v>
      </c>
    </row>
    <row r="615" spans="1:3" s="1" customFormat="1" ht="15" customHeight="1">
      <c r="A615" s="9" t="s">
        <v>1695</v>
      </c>
      <c r="B615" s="10" t="s">
        <v>224</v>
      </c>
      <c r="C615" s="11">
        <v>14</v>
      </c>
    </row>
    <row r="616" spans="1:3" s="1" customFormat="1" ht="15" customHeight="1">
      <c r="A616" s="9" t="s">
        <v>1696</v>
      </c>
      <c r="B616" s="10" t="s">
        <v>1697</v>
      </c>
      <c r="C616" s="11">
        <v>0</v>
      </c>
    </row>
    <row r="617" spans="1:3" s="1" customFormat="1" ht="15" customHeight="1">
      <c r="A617" s="9" t="s">
        <v>1698</v>
      </c>
      <c r="B617" s="10" t="s">
        <v>225</v>
      </c>
      <c r="C617" s="11">
        <v>14</v>
      </c>
    </row>
    <row r="618" spans="1:3" s="1" customFormat="1" ht="15" customHeight="1">
      <c r="A618" s="9" t="s">
        <v>1699</v>
      </c>
      <c r="B618" s="10" t="s">
        <v>226</v>
      </c>
      <c r="C618" s="11">
        <v>1806</v>
      </c>
    </row>
    <row r="619" spans="1:3" s="1" customFormat="1" ht="15" customHeight="1">
      <c r="A619" s="9" t="s">
        <v>1700</v>
      </c>
      <c r="B619" s="10" t="s">
        <v>227</v>
      </c>
      <c r="C619" s="11">
        <v>248</v>
      </c>
    </row>
    <row r="620" spans="1:3" s="1" customFormat="1" ht="15" customHeight="1">
      <c r="A620" s="9" t="s">
        <v>1701</v>
      </c>
      <c r="B620" s="10" t="s">
        <v>228</v>
      </c>
      <c r="C620" s="11">
        <v>1558</v>
      </c>
    </row>
    <row r="621" spans="1:3" s="1" customFormat="1" ht="15" customHeight="1">
      <c r="A621" s="9" t="s">
        <v>1702</v>
      </c>
      <c r="B621" s="10" t="s">
        <v>1703</v>
      </c>
      <c r="C621" s="11">
        <v>0</v>
      </c>
    </row>
    <row r="622" spans="1:3" s="1" customFormat="1" ht="15" customHeight="1">
      <c r="A622" s="9" t="s">
        <v>1704</v>
      </c>
      <c r="B622" s="10" t="s">
        <v>1705</v>
      </c>
      <c r="C622" s="11">
        <v>0</v>
      </c>
    </row>
    <row r="623" spans="1:3" s="1" customFormat="1" ht="15" customHeight="1">
      <c r="A623" s="9" t="s">
        <v>1706</v>
      </c>
      <c r="B623" s="10" t="s">
        <v>1707</v>
      </c>
      <c r="C623" s="11">
        <v>0</v>
      </c>
    </row>
    <row r="624" spans="1:3" s="1" customFormat="1" ht="15" customHeight="1">
      <c r="A624" s="9" t="s">
        <v>1708</v>
      </c>
      <c r="B624" s="10" t="s">
        <v>1709</v>
      </c>
      <c r="C624" s="11">
        <v>0</v>
      </c>
    </row>
    <row r="625" spans="1:3" s="1" customFormat="1" ht="15" customHeight="1">
      <c r="A625" s="9" t="s">
        <v>1710</v>
      </c>
      <c r="B625" s="10" t="s">
        <v>1711</v>
      </c>
      <c r="C625" s="11">
        <v>0</v>
      </c>
    </row>
    <row r="626" spans="1:3" s="1" customFormat="1" ht="15" customHeight="1">
      <c r="A626" s="9" t="s">
        <v>1712</v>
      </c>
      <c r="B626" s="10" t="s">
        <v>1713</v>
      </c>
      <c r="C626" s="11">
        <v>0</v>
      </c>
    </row>
    <row r="627" spans="1:3" s="1" customFormat="1" ht="15" customHeight="1">
      <c r="A627" s="9" t="s">
        <v>1714</v>
      </c>
      <c r="B627" s="10" t="s">
        <v>229</v>
      </c>
      <c r="C627" s="11">
        <v>504</v>
      </c>
    </row>
    <row r="628" spans="1:3" s="1" customFormat="1" ht="15" customHeight="1">
      <c r="A628" s="9" t="s">
        <v>1715</v>
      </c>
      <c r="B628" s="10" t="s">
        <v>45</v>
      </c>
      <c r="C628" s="11">
        <v>211</v>
      </c>
    </row>
    <row r="629" spans="1:3" s="1" customFormat="1" ht="15" customHeight="1">
      <c r="A629" s="9" t="s">
        <v>1716</v>
      </c>
      <c r="B629" s="10" t="s">
        <v>50</v>
      </c>
      <c r="C629" s="11">
        <v>0</v>
      </c>
    </row>
    <row r="630" spans="1:3" s="1" customFormat="1" ht="15" customHeight="1">
      <c r="A630" s="9" t="s">
        <v>1717</v>
      </c>
      <c r="B630" s="10" t="s">
        <v>82</v>
      </c>
      <c r="C630" s="11">
        <v>0</v>
      </c>
    </row>
    <row r="631" spans="1:3" s="1" customFormat="1" ht="15" customHeight="1">
      <c r="A631" s="9" t="s">
        <v>1718</v>
      </c>
      <c r="B631" s="10" t="s">
        <v>231</v>
      </c>
      <c r="C631" s="11">
        <v>130</v>
      </c>
    </row>
    <row r="632" spans="1:3" s="1" customFormat="1" ht="15" customHeight="1">
      <c r="A632" s="9" t="s">
        <v>1719</v>
      </c>
      <c r="B632" s="10" t="s">
        <v>1720</v>
      </c>
      <c r="C632" s="11">
        <v>0</v>
      </c>
    </row>
    <row r="633" spans="1:3" s="1" customFormat="1" ht="15" customHeight="1">
      <c r="A633" s="9" t="s">
        <v>1721</v>
      </c>
      <c r="B633" s="10" t="s">
        <v>53</v>
      </c>
      <c r="C633" s="11">
        <v>163</v>
      </c>
    </row>
    <row r="634" spans="1:3" s="1" customFormat="1" ht="15" customHeight="1">
      <c r="A634" s="9" t="s">
        <v>1722</v>
      </c>
      <c r="B634" s="10" t="s">
        <v>1723</v>
      </c>
      <c r="C634" s="11">
        <v>0</v>
      </c>
    </row>
    <row r="635" spans="1:3" s="1" customFormat="1" ht="15" customHeight="1">
      <c r="A635" s="9" t="s">
        <v>1724</v>
      </c>
      <c r="B635" s="10" t="s">
        <v>1725</v>
      </c>
      <c r="C635" s="11">
        <v>0</v>
      </c>
    </row>
    <row r="636" spans="1:3" s="1" customFormat="1" ht="15" customHeight="1">
      <c r="A636" s="9" t="s">
        <v>1726</v>
      </c>
      <c r="B636" s="10" t="s">
        <v>1727</v>
      </c>
      <c r="C636" s="11">
        <v>0</v>
      </c>
    </row>
    <row r="637" spans="1:3" s="1" customFormat="1" ht="15" customHeight="1">
      <c r="A637" s="9" t="s">
        <v>1728</v>
      </c>
      <c r="B637" s="10" t="s">
        <v>1729</v>
      </c>
      <c r="C637" s="11">
        <v>0</v>
      </c>
    </row>
    <row r="638" spans="1:3" s="1" customFormat="1" ht="15" customHeight="1">
      <c r="A638" s="9" t="s">
        <v>1730</v>
      </c>
      <c r="B638" s="10" t="s">
        <v>232</v>
      </c>
      <c r="C638" s="11">
        <v>355</v>
      </c>
    </row>
    <row r="639" spans="1:3" s="1" customFormat="1" ht="15" customHeight="1">
      <c r="A639" s="9" t="s">
        <v>1731</v>
      </c>
      <c r="B639" s="10" t="s">
        <v>1732</v>
      </c>
      <c r="C639" s="11">
        <v>11139</v>
      </c>
    </row>
    <row r="640" spans="1:3" s="1" customFormat="1" ht="15" customHeight="1">
      <c r="A640" s="9" t="s">
        <v>1733</v>
      </c>
      <c r="B640" s="10" t="s">
        <v>234</v>
      </c>
      <c r="C640" s="11">
        <v>372</v>
      </c>
    </row>
    <row r="641" spans="1:3" s="1" customFormat="1" ht="15" customHeight="1">
      <c r="A641" s="9" t="s">
        <v>1734</v>
      </c>
      <c r="B641" s="10" t="s">
        <v>45</v>
      </c>
      <c r="C641" s="11">
        <v>308</v>
      </c>
    </row>
    <row r="642" spans="1:3" s="1" customFormat="1" ht="15" customHeight="1">
      <c r="A642" s="9" t="s">
        <v>1735</v>
      </c>
      <c r="B642" s="10" t="s">
        <v>50</v>
      </c>
      <c r="C642" s="11">
        <v>0</v>
      </c>
    </row>
    <row r="643" spans="1:3" s="1" customFormat="1" ht="15" customHeight="1">
      <c r="A643" s="9" t="s">
        <v>1736</v>
      </c>
      <c r="B643" s="10" t="s">
        <v>82</v>
      </c>
      <c r="C643" s="11">
        <v>0</v>
      </c>
    </row>
    <row r="644" spans="1:3" s="1" customFormat="1" ht="15" customHeight="1">
      <c r="A644" s="9" t="s">
        <v>1737</v>
      </c>
      <c r="B644" s="10" t="s">
        <v>235</v>
      </c>
      <c r="C644" s="11">
        <v>64</v>
      </c>
    </row>
    <row r="645" spans="1:3" s="1" customFormat="1" ht="15" customHeight="1">
      <c r="A645" s="9" t="s">
        <v>1738</v>
      </c>
      <c r="B645" s="10" t="s">
        <v>237</v>
      </c>
      <c r="C645" s="11">
        <v>2032</v>
      </c>
    </row>
    <row r="646" spans="1:3" s="1" customFormat="1" ht="15" customHeight="1">
      <c r="A646" s="9" t="s">
        <v>1739</v>
      </c>
      <c r="B646" s="10" t="s">
        <v>238</v>
      </c>
      <c r="C646" s="11">
        <v>1334</v>
      </c>
    </row>
    <row r="647" spans="1:3" s="1" customFormat="1" ht="15" customHeight="1">
      <c r="A647" s="9" t="s">
        <v>1740</v>
      </c>
      <c r="B647" s="10" t="s">
        <v>239</v>
      </c>
      <c r="C647" s="11">
        <v>281</v>
      </c>
    </row>
    <row r="648" spans="1:3" s="1" customFormat="1" ht="15" customHeight="1">
      <c r="A648" s="9" t="s">
        <v>1741</v>
      </c>
      <c r="B648" s="10" t="s">
        <v>1742</v>
      </c>
      <c r="C648" s="11">
        <v>0</v>
      </c>
    </row>
    <row r="649" spans="1:3" s="1" customFormat="1" ht="15" customHeight="1">
      <c r="A649" s="9" t="s">
        <v>1743</v>
      </c>
      <c r="B649" s="10" t="s">
        <v>1744</v>
      </c>
      <c r="C649" s="11">
        <v>0</v>
      </c>
    </row>
    <row r="650" spans="1:3" s="1" customFormat="1" ht="15" customHeight="1">
      <c r="A650" s="9" t="s">
        <v>1745</v>
      </c>
      <c r="B650" s="10" t="s">
        <v>1746</v>
      </c>
      <c r="C650" s="11">
        <v>0</v>
      </c>
    </row>
    <row r="651" spans="1:3" s="1" customFormat="1" ht="15" customHeight="1">
      <c r="A651" s="9" t="s">
        <v>1747</v>
      </c>
      <c r="B651" s="10" t="s">
        <v>1748</v>
      </c>
      <c r="C651" s="11">
        <v>0</v>
      </c>
    </row>
    <row r="652" spans="1:3" s="1" customFormat="1" ht="15" customHeight="1">
      <c r="A652" s="9" t="s">
        <v>1749</v>
      </c>
      <c r="B652" s="10" t="s">
        <v>1750</v>
      </c>
      <c r="C652" s="11">
        <v>0</v>
      </c>
    </row>
    <row r="653" spans="1:3" s="1" customFormat="1" ht="15" customHeight="1">
      <c r="A653" s="9" t="s">
        <v>1751</v>
      </c>
      <c r="B653" s="10" t="s">
        <v>1752</v>
      </c>
      <c r="C653" s="11">
        <v>0</v>
      </c>
    </row>
    <row r="654" spans="1:3" s="1" customFormat="1" ht="15" customHeight="1">
      <c r="A654" s="9" t="s">
        <v>1753</v>
      </c>
      <c r="B654" s="10" t="s">
        <v>1754</v>
      </c>
      <c r="C654" s="11">
        <v>0</v>
      </c>
    </row>
    <row r="655" spans="1:3" s="1" customFormat="1" ht="15" customHeight="1">
      <c r="A655" s="9" t="s">
        <v>1755</v>
      </c>
      <c r="B655" s="10" t="s">
        <v>1756</v>
      </c>
      <c r="C655" s="11">
        <v>0</v>
      </c>
    </row>
    <row r="656" spans="1:3" s="1" customFormat="1" ht="15" customHeight="1">
      <c r="A656" s="9" t="s">
        <v>1757</v>
      </c>
      <c r="B656" s="10" t="s">
        <v>1758</v>
      </c>
      <c r="C656" s="11">
        <v>0</v>
      </c>
    </row>
    <row r="657" spans="1:3" s="1" customFormat="1" ht="15" customHeight="1">
      <c r="A657" s="9" t="s">
        <v>1759</v>
      </c>
      <c r="B657" s="10" t="s">
        <v>1760</v>
      </c>
      <c r="C657" s="11">
        <v>0</v>
      </c>
    </row>
    <row r="658" spans="1:3" s="1" customFormat="1" ht="15" customHeight="1">
      <c r="A658" s="9" t="s">
        <v>1761</v>
      </c>
      <c r="B658" s="10" t="s">
        <v>240</v>
      </c>
      <c r="C658" s="11">
        <v>417</v>
      </c>
    </row>
    <row r="659" spans="1:3" s="1" customFormat="1" ht="15" customHeight="1">
      <c r="A659" s="9" t="s">
        <v>1762</v>
      </c>
      <c r="B659" s="10" t="s">
        <v>241</v>
      </c>
      <c r="C659" s="11">
        <v>2446</v>
      </c>
    </row>
    <row r="660" spans="1:3" s="1" customFormat="1" ht="15" customHeight="1">
      <c r="A660" s="9" t="s">
        <v>1763</v>
      </c>
      <c r="B660" s="10" t="s">
        <v>242</v>
      </c>
      <c r="C660" s="11">
        <v>562</v>
      </c>
    </row>
    <row r="661" spans="1:3" s="1" customFormat="1" ht="15" customHeight="1">
      <c r="A661" s="9" t="s">
        <v>1764</v>
      </c>
      <c r="B661" s="10" t="s">
        <v>243</v>
      </c>
      <c r="C661" s="11">
        <v>1281</v>
      </c>
    </row>
    <row r="662" spans="1:3" s="1" customFormat="1" ht="15" customHeight="1">
      <c r="A662" s="9" t="s">
        <v>1765</v>
      </c>
      <c r="B662" s="10" t="s">
        <v>244</v>
      </c>
      <c r="C662" s="11">
        <v>603</v>
      </c>
    </row>
    <row r="663" spans="1:3" s="1" customFormat="1" ht="15" customHeight="1">
      <c r="A663" s="9" t="s">
        <v>1766</v>
      </c>
      <c r="B663" s="10" t="s">
        <v>245</v>
      </c>
      <c r="C663" s="11">
        <v>1689</v>
      </c>
    </row>
    <row r="664" spans="1:3" s="1" customFormat="1" ht="15" customHeight="1">
      <c r="A664" s="9" t="s">
        <v>1767</v>
      </c>
      <c r="B664" s="10" t="s">
        <v>246</v>
      </c>
      <c r="C664" s="11">
        <v>457</v>
      </c>
    </row>
    <row r="665" spans="1:3" s="1" customFormat="1" ht="15" customHeight="1">
      <c r="A665" s="9" t="s">
        <v>1768</v>
      </c>
      <c r="B665" s="10" t="s">
        <v>247</v>
      </c>
      <c r="C665" s="11">
        <v>248</v>
      </c>
    </row>
    <row r="666" spans="1:3" s="1" customFormat="1" ht="15" customHeight="1">
      <c r="A666" s="9" t="s">
        <v>1769</v>
      </c>
      <c r="B666" s="10" t="s">
        <v>248</v>
      </c>
      <c r="C666" s="11">
        <v>483</v>
      </c>
    </row>
    <row r="667" spans="1:3" s="1" customFormat="1" ht="15" customHeight="1">
      <c r="A667" s="9" t="s">
        <v>1770</v>
      </c>
      <c r="B667" s="10" t="s">
        <v>1771</v>
      </c>
      <c r="C667" s="11">
        <v>0</v>
      </c>
    </row>
    <row r="668" spans="1:3" s="1" customFormat="1" ht="15" customHeight="1">
      <c r="A668" s="9" t="s">
        <v>1772</v>
      </c>
      <c r="B668" s="10" t="s">
        <v>1773</v>
      </c>
      <c r="C668" s="11">
        <v>0</v>
      </c>
    </row>
    <row r="669" spans="1:3" s="1" customFormat="1" ht="15" customHeight="1">
      <c r="A669" s="9" t="s">
        <v>1774</v>
      </c>
      <c r="B669" s="10" t="s">
        <v>1775</v>
      </c>
      <c r="C669" s="11">
        <v>0</v>
      </c>
    </row>
    <row r="670" spans="1:3" s="1" customFormat="1" ht="15" customHeight="1">
      <c r="A670" s="9" t="s">
        <v>1776</v>
      </c>
      <c r="B670" s="10" t="s">
        <v>249</v>
      </c>
      <c r="C670" s="11">
        <v>129</v>
      </c>
    </row>
    <row r="671" spans="1:3" s="1" customFormat="1" ht="15" customHeight="1">
      <c r="A671" s="9" t="s">
        <v>1777</v>
      </c>
      <c r="B671" s="10" t="s">
        <v>250</v>
      </c>
      <c r="C671" s="11">
        <v>344</v>
      </c>
    </row>
    <row r="672" spans="1:3" s="1" customFormat="1" ht="15" customHeight="1">
      <c r="A672" s="9" t="s">
        <v>1778</v>
      </c>
      <c r="B672" s="10" t="s">
        <v>251</v>
      </c>
      <c r="C672" s="11">
        <v>28</v>
      </c>
    </row>
    <row r="673" spans="1:3" s="1" customFormat="1" ht="15" customHeight="1">
      <c r="A673" s="9" t="s">
        <v>1779</v>
      </c>
      <c r="B673" s="10" t="s">
        <v>252</v>
      </c>
      <c r="C673" s="11">
        <v>0</v>
      </c>
    </row>
    <row r="674" spans="1:3" s="1" customFormat="1" ht="15" customHeight="1">
      <c r="A674" s="9" t="s">
        <v>1780</v>
      </c>
      <c r="B674" s="10" t="s">
        <v>254</v>
      </c>
      <c r="C674" s="11">
        <v>0</v>
      </c>
    </row>
    <row r="675" spans="1:3" s="1" customFormat="1" ht="15" customHeight="1">
      <c r="A675" s="9" t="s">
        <v>1781</v>
      </c>
      <c r="B675" s="10" t="s">
        <v>255</v>
      </c>
      <c r="C675" s="11">
        <v>0</v>
      </c>
    </row>
    <row r="676" spans="1:3" s="1" customFormat="1" ht="15" customHeight="1">
      <c r="A676" s="9" t="s">
        <v>1782</v>
      </c>
      <c r="B676" s="10" t="s">
        <v>256</v>
      </c>
      <c r="C676" s="11">
        <v>0</v>
      </c>
    </row>
    <row r="677" spans="1:3" s="1" customFormat="1" ht="15" customHeight="1">
      <c r="A677" s="9" t="s">
        <v>1783</v>
      </c>
      <c r="B677" s="10" t="s">
        <v>1784</v>
      </c>
      <c r="C677" s="11">
        <v>0</v>
      </c>
    </row>
    <row r="678" spans="1:3" s="1" customFormat="1" ht="15" customHeight="1">
      <c r="A678" s="9" t="s">
        <v>1785</v>
      </c>
      <c r="B678" s="10" t="s">
        <v>257</v>
      </c>
      <c r="C678" s="11">
        <v>748</v>
      </c>
    </row>
    <row r="679" spans="1:3" s="1" customFormat="1" ht="15" customHeight="1">
      <c r="A679" s="9" t="s">
        <v>1786</v>
      </c>
      <c r="B679" s="10" t="s">
        <v>1787</v>
      </c>
      <c r="C679" s="11">
        <v>0</v>
      </c>
    </row>
    <row r="680" spans="1:3" s="1" customFormat="1" ht="15" customHeight="1">
      <c r="A680" s="9" t="s">
        <v>1788</v>
      </c>
      <c r="B680" s="10" t="s">
        <v>258</v>
      </c>
      <c r="C680" s="11">
        <v>748</v>
      </c>
    </row>
    <row r="681" spans="1:3" s="1" customFormat="1" ht="15" customHeight="1">
      <c r="A681" s="9" t="s">
        <v>1789</v>
      </c>
      <c r="B681" s="10" t="s">
        <v>259</v>
      </c>
      <c r="C681" s="11">
        <v>0</v>
      </c>
    </row>
    <row r="682" spans="1:3" s="1" customFormat="1" ht="15" customHeight="1">
      <c r="A682" s="9" t="s">
        <v>1790</v>
      </c>
      <c r="B682" s="10" t="s">
        <v>260</v>
      </c>
      <c r="C682" s="11">
        <v>172</v>
      </c>
    </row>
    <row r="683" spans="1:3" s="1" customFormat="1" ht="15" customHeight="1">
      <c r="A683" s="9" t="s">
        <v>1791</v>
      </c>
      <c r="B683" s="10" t="s">
        <v>1792</v>
      </c>
      <c r="C683" s="11">
        <v>172</v>
      </c>
    </row>
    <row r="684" spans="1:3" s="1" customFormat="1" ht="15" customHeight="1">
      <c r="A684" s="9" t="s">
        <v>1793</v>
      </c>
      <c r="B684" s="10" t="s">
        <v>1794</v>
      </c>
      <c r="C684" s="11">
        <v>0</v>
      </c>
    </row>
    <row r="685" spans="1:3" s="1" customFormat="1" ht="15" customHeight="1">
      <c r="A685" s="9" t="s">
        <v>1795</v>
      </c>
      <c r="B685" s="10" t="s">
        <v>1796</v>
      </c>
      <c r="C685" s="11">
        <v>0</v>
      </c>
    </row>
    <row r="686" spans="1:3" s="1" customFormat="1" ht="15" customHeight="1">
      <c r="A686" s="9" t="s">
        <v>1797</v>
      </c>
      <c r="B686" s="10" t="s">
        <v>1798</v>
      </c>
      <c r="C686" s="11">
        <v>0</v>
      </c>
    </row>
    <row r="687" spans="1:3" s="1" customFormat="1" ht="15" customHeight="1">
      <c r="A687" s="9" t="s">
        <v>1799</v>
      </c>
      <c r="B687" s="10" t="s">
        <v>262</v>
      </c>
      <c r="C687" s="11">
        <v>3189</v>
      </c>
    </row>
    <row r="688" spans="1:3" s="1" customFormat="1" ht="15" customHeight="1">
      <c r="A688" s="9" t="s">
        <v>1800</v>
      </c>
      <c r="B688" s="10" t="s">
        <v>1801</v>
      </c>
      <c r="C688" s="11">
        <v>0</v>
      </c>
    </row>
    <row r="689" spans="1:3" s="1" customFormat="1" ht="15" customHeight="1">
      <c r="A689" s="9" t="s">
        <v>1802</v>
      </c>
      <c r="B689" s="10" t="s">
        <v>263</v>
      </c>
      <c r="C689" s="11">
        <v>3189</v>
      </c>
    </row>
    <row r="690" spans="1:3" s="1" customFormat="1" ht="15" customHeight="1">
      <c r="A690" s="9" t="s">
        <v>1803</v>
      </c>
      <c r="B690" s="10" t="s">
        <v>1804</v>
      </c>
      <c r="C690" s="11">
        <v>0</v>
      </c>
    </row>
    <row r="691" spans="1:3" s="1" customFormat="1" ht="15" customHeight="1">
      <c r="A691" s="9" t="s">
        <v>1805</v>
      </c>
      <c r="B691" s="10" t="s">
        <v>264</v>
      </c>
      <c r="C691" s="11">
        <v>13</v>
      </c>
    </row>
    <row r="692" spans="1:3" s="1" customFormat="1" ht="15" customHeight="1">
      <c r="A692" s="9" t="s">
        <v>1806</v>
      </c>
      <c r="B692" s="10" t="s">
        <v>265</v>
      </c>
      <c r="C692" s="11">
        <v>13</v>
      </c>
    </row>
    <row r="693" spans="1:3" s="1" customFormat="1" ht="15" customHeight="1">
      <c r="A693" s="9" t="s">
        <v>1807</v>
      </c>
      <c r="B693" s="10" t="s">
        <v>1808</v>
      </c>
      <c r="C693" s="11">
        <v>0</v>
      </c>
    </row>
    <row r="694" spans="1:3" s="1" customFormat="1" ht="15" customHeight="1">
      <c r="A694" s="9" t="s">
        <v>1809</v>
      </c>
      <c r="B694" s="10" t="s">
        <v>1810</v>
      </c>
      <c r="C694" s="11">
        <v>0</v>
      </c>
    </row>
    <row r="695" spans="1:3" s="1" customFormat="1" ht="15" customHeight="1">
      <c r="A695" s="9" t="s">
        <v>1811</v>
      </c>
      <c r="B695" s="10" t="s">
        <v>267</v>
      </c>
      <c r="C695" s="11">
        <v>0</v>
      </c>
    </row>
    <row r="696" spans="1:3" s="1" customFormat="1" ht="15" customHeight="1">
      <c r="A696" s="9" t="s">
        <v>1812</v>
      </c>
      <c r="B696" s="10" t="s">
        <v>268</v>
      </c>
      <c r="C696" s="11">
        <v>0</v>
      </c>
    </row>
    <row r="697" spans="1:3" s="1" customFormat="1" ht="15" customHeight="1">
      <c r="A697" s="9" t="s">
        <v>1813</v>
      </c>
      <c r="B697" s="10" t="s">
        <v>1814</v>
      </c>
      <c r="C697" s="11">
        <v>0</v>
      </c>
    </row>
    <row r="698" spans="1:3" s="1" customFormat="1" ht="15" customHeight="1">
      <c r="A698" s="9" t="s">
        <v>1815</v>
      </c>
      <c r="B698" s="10" t="s">
        <v>269</v>
      </c>
      <c r="C698" s="11">
        <v>442</v>
      </c>
    </row>
    <row r="699" spans="1:3" s="1" customFormat="1" ht="15" customHeight="1">
      <c r="A699" s="9" t="s">
        <v>1816</v>
      </c>
      <c r="B699" s="10" t="s">
        <v>45</v>
      </c>
      <c r="C699" s="11">
        <v>83</v>
      </c>
    </row>
    <row r="700" spans="1:3" s="1" customFormat="1" ht="15" customHeight="1">
      <c r="A700" s="9" t="s">
        <v>1817</v>
      </c>
      <c r="B700" s="10" t="s">
        <v>50</v>
      </c>
      <c r="C700" s="11">
        <v>0</v>
      </c>
    </row>
    <row r="701" spans="1:3" s="1" customFormat="1" ht="15" customHeight="1">
      <c r="A701" s="9" t="s">
        <v>1818</v>
      </c>
      <c r="B701" s="10" t="s">
        <v>82</v>
      </c>
      <c r="C701" s="11">
        <v>0</v>
      </c>
    </row>
    <row r="702" spans="1:3" s="1" customFormat="1" ht="15" customHeight="1">
      <c r="A702" s="9" t="s">
        <v>1819</v>
      </c>
      <c r="B702" s="10" t="s">
        <v>63</v>
      </c>
      <c r="C702" s="11">
        <v>0</v>
      </c>
    </row>
    <row r="703" spans="1:3" s="1" customFormat="1" ht="15" customHeight="1">
      <c r="A703" s="9" t="s">
        <v>1820</v>
      </c>
      <c r="B703" s="10" t="s">
        <v>1821</v>
      </c>
      <c r="C703" s="11">
        <v>0</v>
      </c>
    </row>
    <row r="704" spans="1:3" s="1" customFormat="1" ht="15" customHeight="1">
      <c r="A704" s="9" t="s">
        <v>1822</v>
      </c>
      <c r="B704" s="10" t="s">
        <v>1823</v>
      </c>
      <c r="C704" s="11">
        <v>0</v>
      </c>
    </row>
    <row r="705" spans="1:3" s="1" customFormat="1" ht="15" customHeight="1">
      <c r="A705" s="9" t="s">
        <v>1824</v>
      </c>
      <c r="B705" s="10" t="s">
        <v>53</v>
      </c>
      <c r="C705" s="11">
        <v>359</v>
      </c>
    </row>
    <row r="706" spans="1:3" s="1" customFormat="1" ht="15" customHeight="1">
      <c r="A706" s="9" t="s">
        <v>1825</v>
      </c>
      <c r="B706" s="10" t="s">
        <v>1826</v>
      </c>
      <c r="C706" s="11">
        <v>0</v>
      </c>
    </row>
    <row r="707" spans="1:3" s="1" customFormat="1" ht="15" customHeight="1">
      <c r="A707" s="9" t="s">
        <v>1827</v>
      </c>
      <c r="B707" s="10" t="s">
        <v>1828</v>
      </c>
      <c r="C707" s="11">
        <v>0</v>
      </c>
    </row>
    <row r="708" spans="1:3" s="1" customFormat="1" ht="15" customHeight="1">
      <c r="A708" s="9" t="s">
        <v>1829</v>
      </c>
      <c r="B708" s="10" t="s">
        <v>1830</v>
      </c>
      <c r="C708" s="11">
        <v>0</v>
      </c>
    </row>
    <row r="709" spans="1:3" s="1" customFormat="1" ht="15" customHeight="1">
      <c r="A709" s="9" t="s">
        <v>1831</v>
      </c>
      <c r="B709" s="10" t="s">
        <v>270</v>
      </c>
      <c r="C709" s="11">
        <v>36</v>
      </c>
    </row>
    <row r="710" spans="1:3" s="1" customFormat="1" ht="15" customHeight="1">
      <c r="A710" s="9" t="s">
        <v>1832</v>
      </c>
      <c r="B710" s="10" t="s">
        <v>271</v>
      </c>
      <c r="C710" s="11">
        <v>36</v>
      </c>
    </row>
    <row r="711" spans="1:3" s="1" customFormat="1" ht="15" customHeight="1">
      <c r="A711" s="9" t="s">
        <v>1833</v>
      </c>
      <c r="B711" s="10" t="s">
        <v>1834</v>
      </c>
      <c r="C711" s="11">
        <v>1635</v>
      </c>
    </row>
    <row r="712" spans="1:3" s="1" customFormat="1" ht="15" customHeight="1">
      <c r="A712" s="9" t="s">
        <v>1835</v>
      </c>
      <c r="B712" s="10" t="s">
        <v>273</v>
      </c>
      <c r="C712" s="11">
        <v>141</v>
      </c>
    </row>
    <row r="713" spans="1:3" s="1" customFormat="1" ht="15" customHeight="1">
      <c r="A713" s="9" t="s">
        <v>1836</v>
      </c>
      <c r="B713" s="10" t="s">
        <v>45</v>
      </c>
      <c r="C713" s="11">
        <v>141</v>
      </c>
    </row>
    <row r="714" spans="1:3" s="1" customFormat="1" ht="15" customHeight="1">
      <c r="A714" s="9" t="s">
        <v>1837</v>
      </c>
      <c r="B714" s="10" t="s">
        <v>50</v>
      </c>
      <c r="C714" s="11">
        <v>0</v>
      </c>
    </row>
    <row r="715" spans="1:3" s="1" customFormat="1" ht="15" customHeight="1">
      <c r="A715" s="9" t="s">
        <v>1838</v>
      </c>
      <c r="B715" s="10" t="s">
        <v>82</v>
      </c>
      <c r="C715" s="11">
        <v>0</v>
      </c>
    </row>
    <row r="716" spans="1:3" s="1" customFormat="1" ht="15" customHeight="1">
      <c r="A716" s="9" t="s">
        <v>1839</v>
      </c>
      <c r="B716" s="10" t="s">
        <v>1840</v>
      </c>
      <c r="C716" s="11">
        <v>0</v>
      </c>
    </row>
    <row r="717" spans="1:3" s="1" customFormat="1" ht="15" customHeight="1">
      <c r="A717" s="9" t="s">
        <v>1841</v>
      </c>
      <c r="B717" s="10" t="s">
        <v>1842</v>
      </c>
      <c r="C717" s="11">
        <v>0</v>
      </c>
    </row>
    <row r="718" spans="1:3" s="1" customFormat="1" ht="15" customHeight="1">
      <c r="A718" s="9" t="s">
        <v>1843</v>
      </c>
      <c r="B718" s="10" t="s">
        <v>1844</v>
      </c>
      <c r="C718" s="11">
        <v>0</v>
      </c>
    </row>
    <row r="719" spans="1:3" s="1" customFormat="1" ht="15" customHeight="1">
      <c r="A719" s="9" t="s">
        <v>1845</v>
      </c>
      <c r="B719" s="10" t="s">
        <v>1846</v>
      </c>
      <c r="C719" s="11">
        <v>0</v>
      </c>
    </row>
    <row r="720" spans="1:3" s="1" customFormat="1" ht="15" customHeight="1">
      <c r="A720" s="9" t="s">
        <v>1847</v>
      </c>
      <c r="B720" s="10" t="s">
        <v>1848</v>
      </c>
      <c r="C720" s="11">
        <v>0</v>
      </c>
    </row>
    <row r="721" spans="1:3" s="1" customFormat="1" ht="15" customHeight="1">
      <c r="A721" s="9" t="s">
        <v>1849</v>
      </c>
      <c r="B721" s="10" t="s">
        <v>1850</v>
      </c>
      <c r="C721" s="11">
        <v>0</v>
      </c>
    </row>
    <row r="722" spans="1:3" s="1" customFormat="1" ht="15" customHeight="1">
      <c r="A722" s="9" t="s">
        <v>1851</v>
      </c>
      <c r="B722" s="10" t="s">
        <v>274</v>
      </c>
      <c r="C722" s="11">
        <v>735</v>
      </c>
    </row>
    <row r="723" spans="1:3" s="1" customFormat="1" ht="15" customHeight="1">
      <c r="A723" s="9" t="s">
        <v>1852</v>
      </c>
      <c r="B723" s="10" t="s">
        <v>1853</v>
      </c>
      <c r="C723" s="11">
        <v>0</v>
      </c>
    </row>
    <row r="724" spans="1:3" s="1" customFormat="1" ht="15" customHeight="1">
      <c r="A724" s="9" t="s">
        <v>1854</v>
      </c>
      <c r="B724" s="10" t="s">
        <v>1855</v>
      </c>
      <c r="C724" s="11">
        <v>0</v>
      </c>
    </row>
    <row r="725" spans="1:3" s="1" customFormat="1" ht="15" customHeight="1">
      <c r="A725" s="9" t="s">
        <v>1856</v>
      </c>
      <c r="B725" s="10" t="s">
        <v>275</v>
      </c>
      <c r="C725" s="11">
        <v>735</v>
      </c>
    </row>
    <row r="726" spans="1:3" s="1" customFormat="1" ht="15" customHeight="1">
      <c r="A726" s="9" t="s">
        <v>1857</v>
      </c>
      <c r="B726" s="10" t="s">
        <v>276</v>
      </c>
      <c r="C726" s="11">
        <v>600</v>
      </c>
    </row>
    <row r="727" spans="1:3" s="1" customFormat="1" ht="15" customHeight="1">
      <c r="A727" s="9" t="s">
        <v>1858</v>
      </c>
      <c r="B727" s="10" t="s">
        <v>277</v>
      </c>
      <c r="C727" s="11">
        <v>0</v>
      </c>
    </row>
    <row r="728" spans="1:3" s="1" customFormat="1" ht="15" customHeight="1">
      <c r="A728" s="9" t="s">
        <v>1859</v>
      </c>
      <c r="B728" s="10" t="s">
        <v>279</v>
      </c>
      <c r="C728" s="11">
        <v>600</v>
      </c>
    </row>
    <row r="729" spans="1:3" s="1" customFormat="1" ht="15" customHeight="1">
      <c r="A729" s="9" t="s">
        <v>1860</v>
      </c>
      <c r="B729" s="10" t="s">
        <v>1861</v>
      </c>
      <c r="C729" s="11">
        <v>0</v>
      </c>
    </row>
    <row r="730" spans="1:3" s="1" customFormat="1" ht="15" customHeight="1">
      <c r="A730" s="9" t="s">
        <v>1862</v>
      </c>
      <c r="B730" s="10" t="s">
        <v>1863</v>
      </c>
      <c r="C730" s="11">
        <v>0</v>
      </c>
    </row>
    <row r="731" spans="1:3" s="1" customFormat="1" ht="15" customHeight="1">
      <c r="A731" s="9" t="s">
        <v>1864</v>
      </c>
      <c r="B731" s="10" t="s">
        <v>1865</v>
      </c>
      <c r="C731" s="11">
        <v>0</v>
      </c>
    </row>
    <row r="732" spans="1:3" s="1" customFormat="1" ht="15" customHeight="1">
      <c r="A732" s="9" t="s">
        <v>1866</v>
      </c>
      <c r="B732" s="10" t="s">
        <v>1867</v>
      </c>
      <c r="C732" s="11">
        <v>0</v>
      </c>
    </row>
    <row r="733" spans="1:3" s="1" customFormat="1" ht="15" customHeight="1">
      <c r="A733" s="9" t="s">
        <v>1868</v>
      </c>
      <c r="B733" s="10" t="s">
        <v>1869</v>
      </c>
      <c r="C733" s="11">
        <v>0</v>
      </c>
    </row>
    <row r="734" spans="1:3" s="1" customFormat="1" ht="15" customHeight="1">
      <c r="A734" s="9" t="s">
        <v>1870</v>
      </c>
      <c r="B734" s="10" t="s">
        <v>281</v>
      </c>
      <c r="C734" s="11">
        <v>0</v>
      </c>
    </row>
    <row r="735" spans="1:3" s="1" customFormat="1" ht="15" customHeight="1">
      <c r="A735" s="9" t="s">
        <v>1871</v>
      </c>
      <c r="B735" s="10" t="s">
        <v>1872</v>
      </c>
      <c r="C735" s="11">
        <v>0</v>
      </c>
    </row>
    <row r="736" spans="1:3" s="1" customFormat="1" ht="15" customHeight="1">
      <c r="A736" s="9" t="s">
        <v>1873</v>
      </c>
      <c r="B736" s="10" t="s">
        <v>1874</v>
      </c>
      <c r="C736" s="11">
        <v>0</v>
      </c>
    </row>
    <row r="737" spans="1:3" s="1" customFormat="1" ht="15" customHeight="1">
      <c r="A737" s="9" t="s">
        <v>1875</v>
      </c>
      <c r="B737" s="10" t="s">
        <v>1876</v>
      </c>
      <c r="C737" s="11">
        <v>0</v>
      </c>
    </row>
    <row r="738" spans="1:3" s="1" customFormat="1" ht="15" customHeight="1">
      <c r="A738" s="9" t="s">
        <v>1877</v>
      </c>
      <c r="B738" s="10" t="s">
        <v>282</v>
      </c>
      <c r="C738" s="11">
        <v>0</v>
      </c>
    </row>
    <row r="739" spans="1:3" s="1" customFormat="1" ht="15" customHeight="1">
      <c r="A739" s="9" t="s">
        <v>1878</v>
      </c>
      <c r="B739" s="10" t="s">
        <v>283</v>
      </c>
      <c r="C739" s="11">
        <v>0</v>
      </c>
    </row>
    <row r="740" spans="1:3" s="1" customFormat="1" ht="15" customHeight="1">
      <c r="A740" s="9" t="s">
        <v>1879</v>
      </c>
      <c r="B740" s="10" t="s">
        <v>1880</v>
      </c>
      <c r="C740" s="11">
        <v>0</v>
      </c>
    </row>
    <row r="741" spans="1:3" s="1" customFormat="1" ht="15" customHeight="1">
      <c r="A741" s="9" t="s">
        <v>1881</v>
      </c>
      <c r="B741" s="10" t="s">
        <v>284</v>
      </c>
      <c r="C741" s="11">
        <v>0</v>
      </c>
    </row>
    <row r="742" spans="1:3" s="1" customFormat="1" ht="15" customHeight="1">
      <c r="A742" s="9" t="s">
        <v>1882</v>
      </c>
      <c r="B742" s="10" t="s">
        <v>1883</v>
      </c>
      <c r="C742" s="11">
        <v>0</v>
      </c>
    </row>
    <row r="743" spans="1:3" s="1" customFormat="1" ht="15" customHeight="1">
      <c r="A743" s="9" t="s">
        <v>1884</v>
      </c>
      <c r="B743" s="10" t="s">
        <v>1885</v>
      </c>
      <c r="C743" s="11">
        <v>0</v>
      </c>
    </row>
    <row r="744" spans="1:3" s="1" customFormat="1" ht="15" customHeight="1">
      <c r="A744" s="9" t="s">
        <v>1886</v>
      </c>
      <c r="B744" s="10" t="s">
        <v>1887</v>
      </c>
      <c r="C744" s="11">
        <v>0</v>
      </c>
    </row>
    <row r="745" spans="1:3" s="1" customFormat="1" ht="15" customHeight="1">
      <c r="A745" s="9" t="s">
        <v>1888</v>
      </c>
      <c r="B745" s="10" t="s">
        <v>1889</v>
      </c>
      <c r="C745" s="11">
        <v>0</v>
      </c>
    </row>
    <row r="746" spans="1:3" s="1" customFormat="1" ht="15" customHeight="1">
      <c r="A746" s="9" t="s">
        <v>1890</v>
      </c>
      <c r="B746" s="10" t="s">
        <v>285</v>
      </c>
      <c r="C746" s="11">
        <v>0</v>
      </c>
    </row>
    <row r="747" spans="1:3" s="1" customFormat="1" ht="15" customHeight="1">
      <c r="A747" s="9" t="s">
        <v>1891</v>
      </c>
      <c r="B747" s="10" t="s">
        <v>286</v>
      </c>
      <c r="C747" s="11">
        <v>0</v>
      </c>
    </row>
    <row r="748" spans="1:3" s="1" customFormat="1" ht="15" customHeight="1">
      <c r="A748" s="9" t="s">
        <v>1892</v>
      </c>
      <c r="B748" s="10" t="s">
        <v>1893</v>
      </c>
      <c r="C748" s="11">
        <v>0</v>
      </c>
    </row>
    <row r="749" spans="1:3" s="1" customFormat="1" ht="15" customHeight="1">
      <c r="A749" s="9" t="s">
        <v>1894</v>
      </c>
      <c r="B749" s="10" t="s">
        <v>1895</v>
      </c>
      <c r="C749" s="11">
        <v>0</v>
      </c>
    </row>
    <row r="750" spans="1:3" s="1" customFormat="1" ht="15" customHeight="1">
      <c r="A750" s="9" t="s">
        <v>1896</v>
      </c>
      <c r="B750" s="10" t="s">
        <v>1897</v>
      </c>
      <c r="C750" s="11">
        <v>0</v>
      </c>
    </row>
    <row r="751" spans="1:3" s="1" customFormat="1" ht="15" customHeight="1">
      <c r="A751" s="9" t="s">
        <v>1898</v>
      </c>
      <c r="B751" s="10" t="s">
        <v>287</v>
      </c>
      <c r="C751" s="11">
        <v>0</v>
      </c>
    </row>
    <row r="752" spans="1:3" s="1" customFormat="1" ht="15" customHeight="1">
      <c r="A752" s="9" t="s">
        <v>1899</v>
      </c>
      <c r="B752" s="10" t="s">
        <v>1900</v>
      </c>
      <c r="C752" s="11">
        <v>0</v>
      </c>
    </row>
    <row r="753" spans="1:3" s="1" customFormat="1" ht="15" customHeight="1">
      <c r="A753" s="9" t="s">
        <v>1901</v>
      </c>
      <c r="B753" s="10" t="s">
        <v>1902</v>
      </c>
      <c r="C753" s="11">
        <v>0</v>
      </c>
    </row>
    <row r="754" spans="1:3" s="1" customFormat="1" ht="15" customHeight="1">
      <c r="A754" s="9" t="s">
        <v>1903</v>
      </c>
      <c r="B754" s="10" t="s">
        <v>1904</v>
      </c>
      <c r="C754" s="11">
        <v>0</v>
      </c>
    </row>
    <row r="755" spans="1:3" s="1" customFormat="1" ht="15" customHeight="1">
      <c r="A755" s="9" t="s">
        <v>1905</v>
      </c>
      <c r="B755" s="10" t="s">
        <v>1906</v>
      </c>
      <c r="C755" s="11">
        <v>0</v>
      </c>
    </row>
    <row r="756" spans="1:3" s="1" customFormat="1" ht="15" customHeight="1">
      <c r="A756" s="9" t="s">
        <v>1907</v>
      </c>
      <c r="B756" s="10" t="s">
        <v>1908</v>
      </c>
      <c r="C756" s="11">
        <v>0</v>
      </c>
    </row>
    <row r="757" spans="1:3" s="1" customFormat="1" ht="15" customHeight="1">
      <c r="A757" s="9" t="s">
        <v>1909</v>
      </c>
      <c r="B757" s="10" t="s">
        <v>1910</v>
      </c>
      <c r="C757" s="11">
        <v>0</v>
      </c>
    </row>
    <row r="758" spans="1:3" s="1" customFormat="1" ht="15" customHeight="1">
      <c r="A758" s="9" t="s">
        <v>1911</v>
      </c>
      <c r="B758" s="10" t="s">
        <v>1912</v>
      </c>
      <c r="C758" s="11">
        <v>0</v>
      </c>
    </row>
    <row r="759" spans="1:3" s="1" customFormat="1" ht="15" customHeight="1">
      <c r="A759" s="9" t="s">
        <v>1913</v>
      </c>
      <c r="B759" s="10" t="s">
        <v>288</v>
      </c>
      <c r="C759" s="11">
        <v>0</v>
      </c>
    </row>
    <row r="760" spans="1:3" s="1" customFormat="1" ht="15" customHeight="1">
      <c r="A760" s="9" t="s">
        <v>1914</v>
      </c>
      <c r="B760" s="10" t="s">
        <v>1915</v>
      </c>
      <c r="C760" s="11">
        <v>0</v>
      </c>
    </row>
    <row r="761" spans="1:3" s="1" customFormat="1" ht="15" customHeight="1">
      <c r="A761" s="9" t="s">
        <v>1916</v>
      </c>
      <c r="B761" s="10" t="s">
        <v>1917</v>
      </c>
      <c r="C761" s="11">
        <v>0</v>
      </c>
    </row>
    <row r="762" spans="1:3" s="1" customFormat="1" ht="15" customHeight="1">
      <c r="A762" s="9" t="s">
        <v>1918</v>
      </c>
      <c r="B762" s="10" t="s">
        <v>1919</v>
      </c>
      <c r="C762" s="11">
        <v>0</v>
      </c>
    </row>
    <row r="763" spans="1:3" s="1" customFormat="1" ht="15" customHeight="1">
      <c r="A763" s="9" t="s">
        <v>1920</v>
      </c>
      <c r="B763" s="10" t="s">
        <v>1921</v>
      </c>
      <c r="C763" s="11">
        <v>0</v>
      </c>
    </row>
    <row r="764" spans="1:3" s="1" customFormat="1" ht="15" customHeight="1">
      <c r="A764" s="9" t="s">
        <v>1922</v>
      </c>
      <c r="B764" s="10" t="s">
        <v>1923</v>
      </c>
      <c r="C764" s="11">
        <v>0</v>
      </c>
    </row>
    <row r="765" spans="1:3" s="1" customFormat="1" ht="15" customHeight="1">
      <c r="A765" s="9" t="s">
        <v>1924</v>
      </c>
      <c r="B765" s="10" t="s">
        <v>1925</v>
      </c>
      <c r="C765" s="11">
        <v>0</v>
      </c>
    </row>
    <row r="766" spans="1:3" s="1" customFormat="1" ht="15" customHeight="1">
      <c r="A766" s="9" t="s">
        <v>1926</v>
      </c>
      <c r="B766" s="10" t="s">
        <v>1927</v>
      </c>
      <c r="C766" s="11">
        <v>0</v>
      </c>
    </row>
    <row r="767" spans="1:3" s="1" customFormat="1" ht="15" customHeight="1">
      <c r="A767" s="9" t="s">
        <v>1928</v>
      </c>
      <c r="B767" s="10" t="s">
        <v>1929</v>
      </c>
      <c r="C767" s="11">
        <v>0</v>
      </c>
    </row>
    <row r="768" spans="1:3" s="1" customFormat="1" ht="15" customHeight="1">
      <c r="A768" s="9" t="s">
        <v>1930</v>
      </c>
      <c r="B768" s="10" t="s">
        <v>290</v>
      </c>
      <c r="C768" s="11">
        <v>159</v>
      </c>
    </row>
    <row r="769" spans="1:3" s="1" customFormat="1" ht="15" customHeight="1">
      <c r="A769" s="9" t="s">
        <v>1931</v>
      </c>
      <c r="B769" s="10" t="s">
        <v>45</v>
      </c>
      <c r="C769" s="11">
        <v>55</v>
      </c>
    </row>
    <row r="770" spans="1:3" s="1" customFormat="1" ht="15" customHeight="1">
      <c r="A770" s="9" t="s">
        <v>1932</v>
      </c>
      <c r="B770" s="10" t="s">
        <v>50</v>
      </c>
      <c r="C770" s="11">
        <v>0</v>
      </c>
    </row>
    <row r="771" spans="1:3" s="1" customFormat="1" ht="15" customHeight="1">
      <c r="A771" s="9" t="s">
        <v>1933</v>
      </c>
      <c r="B771" s="10" t="s">
        <v>82</v>
      </c>
      <c r="C771" s="11">
        <v>0</v>
      </c>
    </row>
    <row r="772" spans="1:3" s="1" customFormat="1" ht="15" customHeight="1">
      <c r="A772" s="9" t="s">
        <v>1934</v>
      </c>
      <c r="B772" s="10" t="s">
        <v>1935</v>
      </c>
      <c r="C772" s="11">
        <v>0</v>
      </c>
    </row>
    <row r="773" spans="1:3" s="1" customFormat="1" ht="15" customHeight="1">
      <c r="A773" s="9" t="s">
        <v>1936</v>
      </c>
      <c r="B773" s="10" t="s">
        <v>1937</v>
      </c>
      <c r="C773" s="11">
        <v>0</v>
      </c>
    </row>
    <row r="774" spans="1:3" s="1" customFormat="1" ht="15" customHeight="1">
      <c r="A774" s="9" t="s">
        <v>1938</v>
      </c>
      <c r="B774" s="10" t="s">
        <v>1939</v>
      </c>
      <c r="C774" s="11">
        <v>0</v>
      </c>
    </row>
    <row r="775" spans="1:3" s="1" customFormat="1" ht="15" customHeight="1">
      <c r="A775" s="9" t="s">
        <v>1940</v>
      </c>
      <c r="B775" s="10" t="s">
        <v>1941</v>
      </c>
      <c r="C775" s="11">
        <v>0</v>
      </c>
    </row>
    <row r="776" spans="1:3" s="1" customFormat="1" ht="15" customHeight="1">
      <c r="A776" s="9" t="s">
        <v>1942</v>
      </c>
      <c r="B776" s="10" t="s">
        <v>1943</v>
      </c>
      <c r="C776" s="11">
        <v>0</v>
      </c>
    </row>
    <row r="777" spans="1:3" s="1" customFormat="1" ht="15" customHeight="1">
      <c r="A777" s="9" t="s">
        <v>1944</v>
      </c>
      <c r="B777" s="10" t="s">
        <v>1945</v>
      </c>
      <c r="C777" s="11">
        <v>0</v>
      </c>
    </row>
    <row r="778" spans="1:3" s="1" customFormat="1" ht="15" customHeight="1">
      <c r="A778" s="9" t="s">
        <v>1946</v>
      </c>
      <c r="B778" s="10" t="s">
        <v>1947</v>
      </c>
      <c r="C778" s="11">
        <v>0</v>
      </c>
    </row>
    <row r="779" spans="1:3" s="1" customFormat="1" ht="15" customHeight="1">
      <c r="A779" s="9" t="s">
        <v>1948</v>
      </c>
      <c r="B779" s="10" t="s">
        <v>63</v>
      </c>
      <c r="C779" s="11">
        <v>0</v>
      </c>
    </row>
    <row r="780" spans="1:3" s="1" customFormat="1" ht="15" customHeight="1">
      <c r="A780" s="9" t="s">
        <v>1949</v>
      </c>
      <c r="B780" s="10" t="s">
        <v>1950</v>
      </c>
      <c r="C780" s="11">
        <v>0</v>
      </c>
    </row>
    <row r="781" spans="1:3" s="1" customFormat="1" ht="15" customHeight="1">
      <c r="A781" s="9" t="s">
        <v>1951</v>
      </c>
      <c r="B781" s="10" t="s">
        <v>53</v>
      </c>
      <c r="C781" s="11">
        <v>104</v>
      </c>
    </row>
    <row r="782" spans="1:3" s="1" customFormat="1" ht="15" customHeight="1">
      <c r="A782" s="9" t="s">
        <v>1952</v>
      </c>
      <c r="B782" s="10" t="s">
        <v>1953</v>
      </c>
      <c r="C782" s="11">
        <v>0</v>
      </c>
    </row>
    <row r="783" spans="1:3" s="1" customFormat="1" ht="15" customHeight="1">
      <c r="A783" s="9" t="s">
        <v>1954</v>
      </c>
      <c r="B783" s="10" t="s">
        <v>291</v>
      </c>
      <c r="C783" s="11">
        <v>0</v>
      </c>
    </row>
    <row r="784" spans="1:3" s="1" customFormat="1" ht="15" customHeight="1">
      <c r="A784" s="9" t="s">
        <v>1955</v>
      </c>
      <c r="B784" s="10" t="s">
        <v>1956</v>
      </c>
      <c r="C784" s="11">
        <v>3459</v>
      </c>
    </row>
    <row r="785" spans="1:3" s="1" customFormat="1" ht="15" customHeight="1">
      <c r="A785" s="9" t="s">
        <v>1957</v>
      </c>
      <c r="B785" s="10" t="s">
        <v>293</v>
      </c>
      <c r="C785" s="11">
        <v>2210</v>
      </c>
    </row>
    <row r="786" spans="1:3" s="1" customFormat="1" ht="15" customHeight="1">
      <c r="A786" s="9" t="s">
        <v>1958</v>
      </c>
      <c r="B786" s="10" t="s">
        <v>45</v>
      </c>
      <c r="C786" s="11">
        <v>160</v>
      </c>
    </row>
    <row r="787" spans="1:3" s="1" customFormat="1" ht="15" customHeight="1">
      <c r="A787" s="9" t="s">
        <v>1959</v>
      </c>
      <c r="B787" s="10" t="s">
        <v>50</v>
      </c>
      <c r="C787" s="11">
        <v>0</v>
      </c>
    </row>
    <row r="788" spans="1:3" s="1" customFormat="1" ht="15" customHeight="1">
      <c r="A788" s="9" t="s">
        <v>1960</v>
      </c>
      <c r="B788" s="10" t="s">
        <v>82</v>
      </c>
      <c r="C788" s="11">
        <v>0</v>
      </c>
    </row>
    <row r="789" spans="1:3" s="1" customFormat="1" ht="15" customHeight="1">
      <c r="A789" s="9" t="s">
        <v>1961</v>
      </c>
      <c r="B789" s="10" t="s">
        <v>294</v>
      </c>
      <c r="C789" s="11">
        <v>965</v>
      </c>
    </row>
    <row r="790" spans="1:3" s="1" customFormat="1" ht="15" customHeight="1">
      <c r="A790" s="9" t="s">
        <v>1962</v>
      </c>
      <c r="B790" s="10" t="s">
        <v>1963</v>
      </c>
      <c r="C790" s="11">
        <v>0</v>
      </c>
    </row>
    <row r="791" spans="1:3" s="1" customFormat="1" ht="15" customHeight="1">
      <c r="A791" s="9" t="s">
        <v>1964</v>
      </c>
      <c r="B791" s="10" t="s">
        <v>295</v>
      </c>
      <c r="C791" s="11">
        <v>281</v>
      </c>
    </row>
    <row r="792" spans="1:3" s="1" customFormat="1" ht="15" customHeight="1">
      <c r="A792" s="9" t="s">
        <v>1965</v>
      </c>
      <c r="B792" s="10" t="s">
        <v>1966</v>
      </c>
      <c r="C792" s="11">
        <v>0</v>
      </c>
    </row>
    <row r="793" spans="1:3" s="1" customFormat="1" ht="15" customHeight="1">
      <c r="A793" s="9" t="s">
        <v>1967</v>
      </c>
      <c r="B793" s="10" t="s">
        <v>296</v>
      </c>
      <c r="C793" s="11">
        <v>320</v>
      </c>
    </row>
    <row r="794" spans="1:3" s="1" customFormat="1" ht="15" customHeight="1">
      <c r="A794" s="9" t="s">
        <v>1968</v>
      </c>
      <c r="B794" s="10" t="s">
        <v>1969</v>
      </c>
      <c r="C794" s="11">
        <v>0</v>
      </c>
    </row>
    <row r="795" spans="1:3" s="1" customFormat="1" ht="15" customHeight="1">
      <c r="A795" s="9" t="s">
        <v>1970</v>
      </c>
      <c r="B795" s="10" t="s">
        <v>297</v>
      </c>
      <c r="C795" s="11">
        <v>484</v>
      </c>
    </row>
    <row r="796" spans="1:3" s="1" customFormat="1" ht="15" customHeight="1">
      <c r="A796" s="9" t="s">
        <v>1971</v>
      </c>
      <c r="B796" s="10" t="s">
        <v>299</v>
      </c>
      <c r="C796" s="11">
        <v>179</v>
      </c>
    </row>
    <row r="797" spans="1:3" s="1" customFormat="1" ht="15" customHeight="1">
      <c r="A797" s="9" t="s">
        <v>1972</v>
      </c>
      <c r="B797" s="10" t="s">
        <v>300</v>
      </c>
      <c r="C797" s="11">
        <v>0</v>
      </c>
    </row>
    <row r="798" spans="1:3" s="1" customFormat="1" ht="15" customHeight="1">
      <c r="A798" s="9" t="s">
        <v>1973</v>
      </c>
      <c r="B798" s="10" t="s">
        <v>1974</v>
      </c>
      <c r="C798" s="11">
        <v>0</v>
      </c>
    </row>
    <row r="799" spans="1:3" s="1" customFormat="1" ht="15" customHeight="1">
      <c r="A799" s="9" t="s">
        <v>1975</v>
      </c>
      <c r="B799" s="10" t="s">
        <v>301</v>
      </c>
      <c r="C799" s="11">
        <v>0</v>
      </c>
    </row>
    <row r="800" spans="1:3" s="1" customFormat="1" ht="15" customHeight="1">
      <c r="A800" s="9" t="s">
        <v>1976</v>
      </c>
      <c r="B800" s="10" t="s">
        <v>302</v>
      </c>
      <c r="C800" s="11">
        <v>1070</v>
      </c>
    </row>
    <row r="801" spans="1:3" s="1" customFormat="1" ht="15" customHeight="1">
      <c r="A801" s="9" t="s">
        <v>1977</v>
      </c>
      <c r="B801" s="10" t="s">
        <v>1978</v>
      </c>
      <c r="C801" s="11">
        <v>0</v>
      </c>
    </row>
    <row r="802" spans="1:3" s="1" customFormat="1" ht="15" customHeight="1">
      <c r="A802" s="9" t="s">
        <v>1979</v>
      </c>
      <c r="B802" s="10" t="s">
        <v>1980</v>
      </c>
      <c r="C802" s="11">
        <v>0</v>
      </c>
    </row>
    <row r="803" spans="1:3" s="1" customFormat="1" ht="15" customHeight="1">
      <c r="A803" s="9" t="s">
        <v>1981</v>
      </c>
      <c r="B803" s="10" t="s">
        <v>1982</v>
      </c>
      <c r="C803" s="11">
        <v>10656</v>
      </c>
    </row>
    <row r="804" spans="1:3" s="1" customFormat="1" ht="15" customHeight="1">
      <c r="A804" s="9" t="s">
        <v>1983</v>
      </c>
      <c r="B804" s="10" t="s">
        <v>305</v>
      </c>
      <c r="C804" s="11">
        <v>4934</v>
      </c>
    </row>
    <row r="805" spans="1:3" s="1" customFormat="1" ht="15" customHeight="1">
      <c r="A805" s="9" t="s">
        <v>1984</v>
      </c>
      <c r="B805" s="10" t="s">
        <v>45</v>
      </c>
      <c r="C805" s="11">
        <v>431</v>
      </c>
    </row>
    <row r="806" spans="1:3" s="1" customFormat="1" ht="15" customHeight="1">
      <c r="A806" s="9" t="s">
        <v>1985</v>
      </c>
      <c r="B806" s="10" t="s">
        <v>50</v>
      </c>
      <c r="C806" s="11">
        <v>0</v>
      </c>
    </row>
    <row r="807" spans="1:3" s="1" customFormat="1" ht="15" customHeight="1">
      <c r="A807" s="9" t="s">
        <v>1986</v>
      </c>
      <c r="B807" s="10" t="s">
        <v>82</v>
      </c>
      <c r="C807" s="11">
        <v>0</v>
      </c>
    </row>
    <row r="808" spans="1:3" s="1" customFormat="1" ht="15" customHeight="1">
      <c r="A808" s="9" t="s">
        <v>1987</v>
      </c>
      <c r="B808" s="10" t="s">
        <v>53</v>
      </c>
      <c r="C808" s="11">
        <v>4404</v>
      </c>
    </row>
    <row r="809" spans="1:3" s="1" customFormat="1" ht="15" customHeight="1">
      <c r="A809" s="9" t="s">
        <v>1988</v>
      </c>
      <c r="B809" s="10" t="s">
        <v>1989</v>
      </c>
      <c r="C809" s="11">
        <v>0</v>
      </c>
    </row>
    <row r="810" spans="1:3" s="1" customFormat="1" ht="15" customHeight="1">
      <c r="A810" s="9" t="s">
        <v>1990</v>
      </c>
      <c r="B810" s="10" t="s">
        <v>1991</v>
      </c>
      <c r="C810" s="11">
        <v>0</v>
      </c>
    </row>
    <row r="811" spans="1:3" s="1" customFormat="1" ht="15" customHeight="1">
      <c r="A811" s="9" t="s">
        <v>1992</v>
      </c>
      <c r="B811" s="10" t="s">
        <v>306</v>
      </c>
      <c r="C811" s="11">
        <v>0</v>
      </c>
    </row>
    <row r="812" spans="1:3" s="1" customFormat="1" ht="15" customHeight="1">
      <c r="A812" s="9" t="s">
        <v>1993</v>
      </c>
      <c r="B812" s="10" t="s">
        <v>1994</v>
      </c>
      <c r="C812" s="11">
        <v>0</v>
      </c>
    </row>
    <row r="813" spans="1:3" s="1" customFormat="1" ht="15" customHeight="1">
      <c r="A813" s="9" t="s">
        <v>1995</v>
      </c>
      <c r="B813" s="10" t="s">
        <v>1996</v>
      </c>
      <c r="C813" s="11">
        <v>0</v>
      </c>
    </row>
    <row r="814" spans="1:3" s="1" customFormat="1" ht="15" customHeight="1">
      <c r="A814" s="9" t="s">
        <v>1997</v>
      </c>
      <c r="B814" s="10" t="s">
        <v>1998</v>
      </c>
      <c r="C814" s="11">
        <v>0</v>
      </c>
    </row>
    <row r="815" spans="1:3" s="1" customFormat="1" ht="15" customHeight="1">
      <c r="A815" s="9" t="s">
        <v>1999</v>
      </c>
      <c r="B815" s="10" t="s">
        <v>2000</v>
      </c>
      <c r="C815" s="11">
        <v>0</v>
      </c>
    </row>
    <row r="816" spans="1:3" s="1" customFormat="1" ht="15" customHeight="1">
      <c r="A816" s="9" t="s">
        <v>2001</v>
      </c>
      <c r="B816" s="10" t="s">
        <v>2002</v>
      </c>
      <c r="C816" s="11">
        <v>0</v>
      </c>
    </row>
    <row r="817" spans="1:3" s="1" customFormat="1" ht="15" customHeight="1">
      <c r="A817" s="9" t="s">
        <v>2003</v>
      </c>
      <c r="B817" s="10" t="s">
        <v>2004</v>
      </c>
      <c r="C817" s="11">
        <v>0</v>
      </c>
    </row>
    <row r="818" spans="1:3" s="1" customFormat="1" ht="15" customHeight="1">
      <c r="A818" s="9" t="s">
        <v>2005</v>
      </c>
      <c r="B818" s="10" t="s">
        <v>2006</v>
      </c>
      <c r="C818" s="11">
        <v>0</v>
      </c>
    </row>
    <row r="819" spans="1:3" s="1" customFormat="1" ht="15" customHeight="1">
      <c r="A819" s="9" t="s">
        <v>2007</v>
      </c>
      <c r="B819" s="10" t="s">
        <v>2008</v>
      </c>
      <c r="C819" s="11">
        <v>0</v>
      </c>
    </row>
    <row r="820" spans="1:3" s="1" customFormat="1" ht="15" customHeight="1">
      <c r="A820" s="9" t="s">
        <v>2009</v>
      </c>
      <c r="B820" s="10" t="s">
        <v>308</v>
      </c>
      <c r="C820" s="11">
        <v>0</v>
      </c>
    </row>
    <row r="821" spans="1:3" s="1" customFormat="1" ht="15" customHeight="1">
      <c r="A821" s="9" t="s">
        <v>2010</v>
      </c>
      <c r="B821" s="10" t="s">
        <v>2011</v>
      </c>
      <c r="C821" s="11">
        <v>0</v>
      </c>
    </row>
    <row r="822" spans="1:3" s="1" customFormat="1" ht="15" customHeight="1">
      <c r="A822" s="9" t="s">
        <v>2012</v>
      </c>
      <c r="B822" s="10" t="s">
        <v>2013</v>
      </c>
      <c r="C822" s="11">
        <v>0</v>
      </c>
    </row>
    <row r="823" spans="1:3" s="1" customFormat="1" ht="15" customHeight="1">
      <c r="A823" s="9" t="s">
        <v>2014</v>
      </c>
      <c r="B823" s="10" t="s">
        <v>309</v>
      </c>
      <c r="C823" s="11">
        <v>0</v>
      </c>
    </row>
    <row r="824" spans="1:3" s="1" customFormat="1" ht="15" customHeight="1">
      <c r="A824" s="9" t="s">
        <v>2015</v>
      </c>
      <c r="B824" s="10" t="s">
        <v>2016</v>
      </c>
      <c r="C824" s="11">
        <v>0</v>
      </c>
    </row>
    <row r="825" spans="1:3" s="1" customFormat="1" ht="15" customHeight="1">
      <c r="A825" s="9" t="s">
        <v>2017</v>
      </c>
      <c r="B825" s="10" t="s">
        <v>310</v>
      </c>
      <c r="C825" s="11">
        <v>70</v>
      </c>
    </row>
    <row r="826" spans="1:3" s="1" customFormat="1" ht="15" customHeight="1">
      <c r="A826" s="9" t="s">
        <v>2018</v>
      </c>
      <c r="B826" s="10" t="s">
        <v>2019</v>
      </c>
      <c r="C826" s="11">
        <v>0</v>
      </c>
    </row>
    <row r="827" spans="1:3" s="1" customFormat="1" ht="15" customHeight="1">
      <c r="A827" s="9" t="s">
        <v>2020</v>
      </c>
      <c r="B827" s="10" t="s">
        <v>311</v>
      </c>
      <c r="C827" s="11">
        <v>29</v>
      </c>
    </row>
    <row r="828" spans="1:3" s="1" customFormat="1" ht="15" customHeight="1">
      <c r="A828" s="9" t="s">
        <v>2021</v>
      </c>
      <c r="B828" s="10" t="s">
        <v>2022</v>
      </c>
      <c r="C828" s="11">
        <v>0</v>
      </c>
    </row>
    <row r="829" spans="1:3" s="1" customFormat="1" ht="15" customHeight="1">
      <c r="A829" s="9" t="s">
        <v>2023</v>
      </c>
      <c r="B829" s="10" t="s">
        <v>312</v>
      </c>
      <c r="C829" s="11">
        <v>0</v>
      </c>
    </row>
    <row r="830" spans="1:3" s="1" customFormat="1" ht="15" customHeight="1">
      <c r="A830" s="9" t="s">
        <v>2024</v>
      </c>
      <c r="B830" s="10" t="s">
        <v>314</v>
      </c>
      <c r="C830" s="11">
        <v>1070</v>
      </c>
    </row>
    <row r="831" spans="1:3" s="1" customFormat="1" ht="15" customHeight="1">
      <c r="A831" s="9" t="s">
        <v>2025</v>
      </c>
      <c r="B831" s="10" t="s">
        <v>45</v>
      </c>
      <c r="C831" s="11">
        <v>118</v>
      </c>
    </row>
    <row r="832" spans="1:3" s="1" customFormat="1" ht="15" customHeight="1">
      <c r="A832" s="9" t="s">
        <v>2026</v>
      </c>
      <c r="B832" s="10" t="s">
        <v>50</v>
      </c>
      <c r="C832" s="11">
        <v>0</v>
      </c>
    </row>
    <row r="833" spans="1:3" s="1" customFormat="1" ht="15" customHeight="1">
      <c r="A833" s="9" t="s">
        <v>2027</v>
      </c>
      <c r="B833" s="10" t="s">
        <v>82</v>
      </c>
      <c r="C833" s="11">
        <v>0</v>
      </c>
    </row>
    <row r="834" spans="1:3" s="1" customFormat="1" ht="15" customHeight="1">
      <c r="A834" s="9" t="s">
        <v>2028</v>
      </c>
      <c r="B834" s="10" t="s">
        <v>315</v>
      </c>
      <c r="C834" s="11">
        <v>862</v>
      </c>
    </row>
    <row r="835" spans="1:3" s="1" customFormat="1" ht="15" customHeight="1">
      <c r="A835" s="9" t="s">
        <v>2029</v>
      </c>
      <c r="B835" s="10" t="s">
        <v>316</v>
      </c>
      <c r="C835" s="11">
        <v>0</v>
      </c>
    </row>
    <row r="836" spans="1:3" s="1" customFormat="1" ht="15" customHeight="1">
      <c r="A836" s="9" t="s">
        <v>2030</v>
      </c>
      <c r="B836" s="10" t="s">
        <v>2031</v>
      </c>
      <c r="C836" s="11">
        <v>0</v>
      </c>
    </row>
    <row r="837" spans="1:3" s="1" customFormat="1" ht="15" customHeight="1">
      <c r="A837" s="9" t="s">
        <v>2032</v>
      </c>
      <c r="B837" s="10" t="s">
        <v>2033</v>
      </c>
      <c r="C837" s="11">
        <v>0</v>
      </c>
    </row>
    <row r="838" spans="1:3" s="1" customFormat="1" ht="15" customHeight="1">
      <c r="A838" s="9" t="s">
        <v>2034</v>
      </c>
      <c r="B838" s="10" t="s">
        <v>318</v>
      </c>
      <c r="C838" s="11">
        <v>0</v>
      </c>
    </row>
    <row r="839" spans="1:3" s="1" customFormat="1" ht="15" customHeight="1">
      <c r="A839" s="9" t="s">
        <v>2035</v>
      </c>
      <c r="B839" s="10" t="s">
        <v>2036</v>
      </c>
      <c r="C839" s="11">
        <v>0</v>
      </c>
    </row>
    <row r="840" spans="1:3" s="1" customFormat="1" ht="15" customHeight="1">
      <c r="A840" s="9" t="s">
        <v>2037</v>
      </c>
      <c r="B840" s="10" t="s">
        <v>2038</v>
      </c>
      <c r="C840" s="11">
        <v>0</v>
      </c>
    </row>
    <row r="841" spans="1:3" s="1" customFormat="1" ht="15" customHeight="1">
      <c r="A841" s="9" t="s">
        <v>2039</v>
      </c>
      <c r="B841" s="10" t="s">
        <v>2040</v>
      </c>
      <c r="C841" s="11">
        <v>0</v>
      </c>
    </row>
    <row r="842" spans="1:3" s="1" customFormat="1" ht="15" customHeight="1">
      <c r="A842" s="9" t="s">
        <v>2041</v>
      </c>
      <c r="B842" s="10" t="s">
        <v>2042</v>
      </c>
      <c r="C842" s="11">
        <v>0</v>
      </c>
    </row>
    <row r="843" spans="1:3" s="1" customFormat="1" ht="15" customHeight="1">
      <c r="A843" s="9" t="s">
        <v>2043</v>
      </c>
      <c r="B843" s="10" t="s">
        <v>2044</v>
      </c>
      <c r="C843" s="11">
        <v>0</v>
      </c>
    </row>
    <row r="844" spans="1:3" s="1" customFormat="1" ht="15" customHeight="1">
      <c r="A844" s="9" t="s">
        <v>2045</v>
      </c>
      <c r="B844" s="10" t="s">
        <v>2046</v>
      </c>
      <c r="C844" s="11">
        <v>0</v>
      </c>
    </row>
    <row r="845" spans="1:3" s="1" customFormat="1" ht="15" customHeight="1">
      <c r="A845" s="9" t="s">
        <v>2047</v>
      </c>
      <c r="B845" s="10" t="s">
        <v>2048</v>
      </c>
      <c r="C845" s="11">
        <v>0</v>
      </c>
    </row>
    <row r="846" spans="1:3" s="1" customFormat="1" ht="15" customHeight="1">
      <c r="A846" s="9" t="s">
        <v>2049</v>
      </c>
      <c r="B846" s="10" t="s">
        <v>2050</v>
      </c>
      <c r="C846" s="11">
        <v>0</v>
      </c>
    </row>
    <row r="847" spans="1:3" s="1" customFormat="1" ht="15" customHeight="1">
      <c r="A847" s="9" t="s">
        <v>2051</v>
      </c>
      <c r="B847" s="10" t="s">
        <v>2052</v>
      </c>
      <c r="C847" s="11">
        <v>0</v>
      </c>
    </row>
    <row r="848" spans="1:3" s="1" customFormat="1" ht="15" customHeight="1">
      <c r="A848" s="9" t="s">
        <v>2053</v>
      </c>
      <c r="B848" s="10" t="s">
        <v>2054</v>
      </c>
      <c r="C848" s="11">
        <v>0</v>
      </c>
    </row>
    <row r="849" spans="1:3" s="1" customFormat="1" ht="15" customHeight="1">
      <c r="A849" s="9" t="s">
        <v>2055</v>
      </c>
      <c r="B849" s="10" t="s">
        <v>2056</v>
      </c>
      <c r="C849" s="11">
        <v>0</v>
      </c>
    </row>
    <row r="850" spans="1:3" s="1" customFormat="1" ht="15" customHeight="1">
      <c r="A850" s="9" t="s">
        <v>2057</v>
      </c>
      <c r="B850" s="10" t="s">
        <v>319</v>
      </c>
      <c r="C850" s="11">
        <v>90</v>
      </c>
    </row>
    <row r="851" spans="1:3" s="1" customFormat="1" ht="15" customHeight="1">
      <c r="A851" s="9" t="s">
        <v>2058</v>
      </c>
      <c r="B851" s="10" t="s">
        <v>2059</v>
      </c>
      <c r="C851" s="11">
        <v>0</v>
      </c>
    </row>
    <row r="852" spans="1:3" s="1" customFormat="1" ht="15" customHeight="1">
      <c r="A852" s="9" t="s">
        <v>2060</v>
      </c>
      <c r="B852" s="10" t="s">
        <v>2061</v>
      </c>
      <c r="C852" s="11">
        <v>0</v>
      </c>
    </row>
    <row r="853" spans="1:3" s="1" customFormat="1" ht="15" customHeight="1">
      <c r="A853" s="9" t="s">
        <v>2062</v>
      </c>
      <c r="B853" s="10" t="s">
        <v>2000</v>
      </c>
      <c r="C853" s="11">
        <v>0</v>
      </c>
    </row>
    <row r="854" spans="1:3" s="1" customFormat="1" ht="15" customHeight="1">
      <c r="A854" s="9" t="s">
        <v>2063</v>
      </c>
      <c r="B854" s="10" t="s">
        <v>320</v>
      </c>
      <c r="C854" s="11">
        <v>0</v>
      </c>
    </row>
    <row r="855" spans="1:3" s="1" customFormat="1" ht="15" customHeight="1">
      <c r="A855" s="9" t="s">
        <v>2064</v>
      </c>
      <c r="B855" s="10" t="s">
        <v>322</v>
      </c>
      <c r="C855" s="11">
        <v>1259</v>
      </c>
    </row>
    <row r="856" spans="1:3" s="1" customFormat="1" ht="15" customHeight="1">
      <c r="A856" s="9" t="s">
        <v>2065</v>
      </c>
      <c r="B856" s="10" t="s">
        <v>45</v>
      </c>
      <c r="C856" s="11">
        <v>137</v>
      </c>
    </row>
    <row r="857" spans="1:3" s="1" customFormat="1" ht="15" customHeight="1">
      <c r="A857" s="9" t="s">
        <v>2066</v>
      </c>
      <c r="B857" s="10" t="s">
        <v>50</v>
      </c>
      <c r="C857" s="11">
        <v>0</v>
      </c>
    </row>
    <row r="858" spans="1:3" s="1" customFormat="1" ht="15" customHeight="1">
      <c r="A858" s="9" t="s">
        <v>2067</v>
      </c>
      <c r="B858" s="10" t="s">
        <v>82</v>
      </c>
      <c r="C858" s="11">
        <v>0</v>
      </c>
    </row>
    <row r="859" spans="1:3" s="1" customFormat="1" ht="15" customHeight="1">
      <c r="A859" s="9" t="s">
        <v>2068</v>
      </c>
      <c r="B859" s="10" t="s">
        <v>323</v>
      </c>
      <c r="C859" s="11">
        <v>709</v>
      </c>
    </row>
    <row r="860" spans="1:3" s="1" customFormat="1" ht="15" customHeight="1">
      <c r="A860" s="9" t="s">
        <v>2069</v>
      </c>
      <c r="B860" s="10" t="s">
        <v>324</v>
      </c>
      <c r="C860" s="11">
        <v>0</v>
      </c>
    </row>
    <row r="861" spans="1:3" s="1" customFormat="1" ht="15" customHeight="1">
      <c r="A861" s="9" t="s">
        <v>2070</v>
      </c>
      <c r="B861" s="10" t="s">
        <v>2071</v>
      </c>
      <c r="C861" s="11">
        <v>0</v>
      </c>
    </row>
    <row r="862" spans="1:3" s="1" customFormat="1" ht="15" customHeight="1">
      <c r="A862" s="9" t="s">
        <v>2072</v>
      </c>
      <c r="B862" s="10" t="s">
        <v>2073</v>
      </c>
      <c r="C862" s="11">
        <v>0</v>
      </c>
    </row>
    <row r="863" spans="1:3" s="1" customFormat="1" ht="15" customHeight="1">
      <c r="A863" s="9" t="s">
        <v>2074</v>
      </c>
      <c r="B863" s="10" t="s">
        <v>2075</v>
      </c>
      <c r="C863" s="11">
        <v>0</v>
      </c>
    </row>
    <row r="864" spans="1:3" s="1" customFormat="1" ht="15" customHeight="1">
      <c r="A864" s="9" t="s">
        <v>2076</v>
      </c>
      <c r="B864" s="10" t="s">
        <v>2077</v>
      </c>
      <c r="C864" s="11">
        <v>0</v>
      </c>
    </row>
    <row r="865" spans="1:3" s="1" customFormat="1" ht="15" customHeight="1">
      <c r="A865" s="9" t="s">
        <v>2078</v>
      </c>
      <c r="B865" s="10" t="s">
        <v>325</v>
      </c>
      <c r="C865" s="11">
        <v>0</v>
      </c>
    </row>
    <row r="866" spans="1:3" s="1" customFormat="1" ht="15" customHeight="1">
      <c r="A866" s="9" t="s">
        <v>2079</v>
      </c>
      <c r="B866" s="10" t="s">
        <v>326</v>
      </c>
      <c r="C866" s="11">
        <v>413</v>
      </c>
    </row>
    <row r="867" spans="1:3" s="1" customFormat="1" ht="15" customHeight="1">
      <c r="A867" s="9" t="s">
        <v>2080</v>
      </c>
      <c r="B867" s="10" t="s">
        <v>2081</v>
      </c>
      <c r="C867" s="11">
        <v>0</v>
      </c>
    </row>
    <row r="868" spans="1:3" s="1" customFormat="1" ht="15" customHeight="1">
      <c r="A868" s="9" t="s">
        <v>2082</v>
      </c>
      <c r="B868" s="10" t="s">
        <v>2083</v>
      </c>
      <c r="C868" s="11">
        <v>0</v>
      </c>
    </row>
    <row r="869" spans="1:3" s="1" customFormat="1" ht="15" customHeight="1">
      <c r="A869" s="9" t="s">
        <v>2084</v>
      </c>
      <c r="B869" s="10" t="s">
        <v>328</v>
      </c>
      <c r="C869" s="11">
        <v>0</v>
      </c>
    </row>
    <row r="870" spans="1:3" s="1" customFormat="1" ht="15" customHeight="1">
      <c r="A870" s="9" t="s">
        <v>2085</v>
      </c>
      <c r="B870" s="10" t="s">
        <v>2086</v>
      </c>
      <c r="C870" s="11">
        <v>0</v>
      </c>
    </row>
    <row r="871" spans="1:3" s="1" customFormat="1" ht="15" customHeight="1">
      <c r="A871" s="9" t="s">
        <v>2087</v>
      </c>
      <c r="B871" s="10" t="s">
        <v>2088</v>
      </c>
      <c r="C871" s="11">
        <v>0</v>
      </c>
    </row>
    <row r="872" spans="1:3" s="1" customFormat="1" ht="15" customHeight="1">
      <c r="A872" s="9" t="s">
        <v>2089</v>
      </c>
      <c r="B872" s="10" t="s">
        <v>2090</v>
      </c>
      <c r="C872" s="11">
        <v>0</v>
      </c>
    </row>
    <row r="873" spans="1:3" s="1" customFormat="1" ht="15" customHeight="1">
      <c r="A873" s="9" t="s">
        <v>2091</v>
      </c>
      <c r="B873" s="10" t="s">
        <v>2092</v>
      </c>
      <c r="C873" s="11">
        <v>0</v>
      </c>
    </row>
    <row r="874" spans="1:3" s="1" customFormat="1" ht="15" customHeight="1">
      <c r="A874" s="9" t="s">
        <v>2093</v>
      </c>
      <c r="B874" s="10" t="s">
        <v>2094</v>
      </c>
      <c r="C874" s="11">
        <v>0</v>
      </c>
    </row>
    <row r="875" spans="1:3" s="1" customFormat="1" ht="15" customHeight="1">
      <c r="A875" s="9" t="s">
        <v>2095</v>
      </c>
      <c r="B875" s="10" t="s">
        <v>2096</v>
      </c>
      <c r="C875" s="11">
        <v>0</v>
      </c>
    </row>
    <row r="876" spans="1:3" s="1" customFormat="1" ht="15" customHeight="1">
      <c r="A876" s="9" t="s">
        <v>2097</v>
      </c>
      <c r="B876" s="10" t="s">
        <v>2098</v>
      </c>
      <c r="C876" s="11">
        <v>0</v>
      </c>
    </row>
    <row r="877" spans="1:3" s="1" customFormat="1" ht="15" customHeight="1">
      <c r="A877" s="9" t="s">
        <v>2099</v>
      </c>
      <c r="B877" s="10" t="s">
        <v>2050</v>
      </c>
      <c r="C877" s="11">
        <v>0</v>
      </c>
    </row>
    <row r="878" spans="1:3" s="1" customFormat="1" ht="15" customHeight="1">
      <c r="A878" s="9" t="s">
        <v>2100</v>
      </c>
      <c r="B878" s="10" t="s">
        <v>329</v>
      </c>
      <c r="C878" s="11">
        <v>0</v>
      </c>
    </row>
    <row r="879" spans="1:3" s="1" customFormat="1" ht="15" customHeight="1">
      <c r="A879" s="9" t="s">
        <v>2101</v>
      </c>
      <c r="B879" s="10" t="s">
        <v>330</v>
      </c>
      <c r="C879" s="11">
        <v>0</v>
      </c>
    </row>
    <row r="880" spans="1:3" s="1" customFormat="1" ht="15" customHeight="1">
      <c r="A880" s="9" t="s">
        <v>2102</v>
      </c>
      <c r="B880" s="10" t="s">
        <v>2103</v>
      </c>
      <c r="C880" s="11">
        <v>0</v>
      </c>
    </row>
    <row r="881" spans="1:3" s="1" customFormat="1" ht="15" customHeight="1">
      <c r="A881" s="9" t="s">
        <v>2104</v>
      </c>
      <c r="B881" s="10" t="s">
        <v>2105</v>
      </c>
      <c r="C881" s="11">
        <v>0</v>
      </c>
    </row>
    <row r="882" spans="1:3" s="1" customFormat="1" ht="15" customHeight="1">
      <c r="A882" s="9" t="s">
        <v>2106</v>
      </c>
      <c r="B882" s="10" t="s">
        <v>331</v>
      </c>
      <c r="C882" s="11">
        <v>0</v>
      </c>
    </row>
    <row r="883" spans="1:3" s="1" customFormat="1" ht="15" customHeight="1">
      <c r="A883" s="9" t="s">
        <v>2107</v>
      </c>
      <c r="B883" s="10" t="s">
        <v>332</v>
      </c>
      <c r="C883" s="11">
        <v>244</v>
      </c>
    </row>
    <row r="884" spans="1:3" s="1" customFormat="1" ht="15" customHeight="1">
      <c r="A884" s="9" t="s">
        <v>2108</v>
      </c>
      <c r="B884" s="10" t="s">
        <v>45</v>
      </c>
      <c r="C884" s="11">
        <v>0</v>
      </c>
    </row>
    <row r="885" spans="1:3" s="1" customFormat="1" ht="15" customHeight="1">
      <c r="A885" s="9" t="s">
        <v>2109</v>
      </c>
      <c r="B885" s="10" t="s">
        <v>50</v>
      </c>
      <c r="C885" s="11">
        <v>9</v>
      </c>
    </row>
    <row r="886" spans="1:3" s="1" customFormat="1" ht="15" customHeight="1">
      <c r="A886" s="9" t="s">
        <v>2110</v>
      </c>
      <c r="B886" s="10" t="s">
        <v>82</v>
      </c>
      <c r="C886" s="11">
        <v>0</v>
      </c>
    </row>
    <row r="887" spans="1:3" s="1" customFormat="1" ht="15" customHeight="1">
      <c r="A887" s="9" t="s">
        <v>2111</v>
      </c>
      <c r="B887" s="10" t="s">
        <v>2112</v>
      </c>
      <c r="C887" s="11">
        <v>0</v>
      </c>
    </row>
    <row r="888" spans="1:3" s="1" customFormat="1" ht="15" customHeight="1">
      <c r="A888" s="9" t="s">
        <v>2113</v>
      </c>
      <c r="B888" s="10" t="s">
        <v>2114</v>
      </c>
      <c r="C888" s="11">
        <v>0</v>
      </c>
    </row>
    <row r="889" spans="1:3" s="1" customFormat="1" ht="15" customHeight="1">
      <c r="A889" s="9" t="s">
        <v>2115</v>
      </c>
      <c r="B889" s="10" t="s">
        <v>333</v>
      </c>
      <c r="C889" s="11">
        <v>161</v>
      </c>
    </row>
    <row r="890" spans="1:3" s="1" customFormat="1" ht="15" customHeight="1">
      <c r="A890" s="9" t="s">
        <v>2116</v>
      </c>
      <c r="B890" s="10" t="s">
        <v>2117</v>
      </c>
      <c r="C890" s="11">
        <v>0</v>
      </c>
    </row>
    <row r="891" spans="1:3" s="1" customFormat="1" ht="15" customHeight="1">
      <c r="A891" s="9" t="s">
        <v>2118</v>
      </c>
      <c r="B891" s="10" t="s">
        <v>2119</v>
      </c>
      <c r="C891" s="11">
        <v>0</v>
      </c>
    </row>
    <row r="892" spans="1:3" s="1" customFormat="1" ht="15" customHeight="1">
      <c r="A892" s="9" t="s">
        <v>2120</v>
      </c>
      <c r="B892" s="10" t="s">
        <v>334</v>
      </c>
      <c r="C892" s="11">
        <v>74</v>
      </c>
    </row>
    <row r="893" spans="1:3" s="1" customFormat="1" ht="15" customHeight="1">
      <c r="A893" s="9" t="s">
        <v>2121</v>
      </c>
      <c r="B893" s="10" t="s">
        <v>335</v>
      </c>
      <c r="C893" s="11">
        <v>0</v>
      </c>
    </row>
    <row r="894" spans="1:3" s="1" customFormat="1" ht="15" customHeight="1">
      <c r="A894" s="9" t="s">
        <v>2122</v>
      </c>
      <c r="B894" s="10" t="s">
        <v>337</v>
      </c>
      <c r="C894" s="11">
        <v>3149</v>
      </c>
    </row>
    <row r="895" spans="1:3" s="1" customFormat="1" ht="15" customHeight="1">
      <c r="A895" s="9" t="s">
        <v>2123</v>
      </c>
      <c r="B895" s="10" t="s">
        <v>338</v>
      </c>
      <c r="C895" s="11">
        <v>0</v>
      </c>
    </row>
    <row r="896" spans="1:3" s="1" customFormat="1" ht="15" customHeight="1">
      <c r="A896" s="9" t="s">
        <v>2124</v>
      </c>
      <c r="B896" s="10" t="s">
        <v>2125</v>
      </c>
      <c r="C896" s="11">
        <v>0</v>
      </c>
    </row>
    <row r="897" spans="1:3" s="1" customFormat="1" ht="15" customHeight="1">
      <c r="A897" s="9" t="s">
        <v>2126</v>
      </c>
      <c r="B897" s="10" t="s">
        <v>339</v>
      </c>
      <c r="C897" s="11">
        <v>3149</v>
      </c>
    </row>
    <row r="898" spans="1:3" s="1" customFormat="1" ht="15" customHeight="1">
      <c r="A898" s="9" t="s">
        <v>2127</v>
      </c>
      <c r="B898" s="10" t="s">
        <v>2128</v>
      </c>
      <c r="C898" s="11">
        <v>0</v>
      </c>
    </row>
    <row r="899" spans="1:3" s="1" customFormat="1" ht="15" customHeight="1">
      <c r="A899" s="9" t="s">
        <v>2129</v>
      </c>
      <c r="B899" s="10" t="s">
        <v>2130</v>
      </c>
      <c r="C899" s="11">
        <v>0</v>
      </c>
    </row>
    <row r="900" spans="1:3" s="1" customFormat="1" ht="15" customHeight="1">
      <c r="A900" s="9" t="s">
        <v>2131</v>
      </c>
      <c r="B900" s="10" t="s">
        <v>2132</v>
      </c>
      <c r="C900" s="11">
        <v>0</v>
      </c>
    </row>
    <row r="901" spans="1:3" s="1" customFormat="1" ht="15" customHeight="1">
      <c r="A901" s="9" t="s">
        <v>2133</v>
      </c>
      <c r="B901" s="10" t="s">
        <v>340</v>
      </c>
      <c r="C901" s="11">
        <v>0</v>
      </c>
    </row>
    <row r="902" spans="1:3" s="1" customFormat="1" ht="15" customHeight="1">
      <c r="A902" s="9" t="s">
        <v>2134</v>
      </c>
      <c r="B902" s="10" t="s">
        <v>341</v>
      </c>
      <c r="C902" s="11">
        <v>0</v>
      </c>
    </row>
    <row r="903" spans="1:3" s="1" customFormat="1" ht="15" customHeight="1">
      <c r="A903" s="9" t="s">
        <v>2135</v>
      </c>
      <c r="B903" s="10" t="s">
        <v>343</v>
      </c>
      <c r="C903" s="11">
        <v>0</v>
      </c>
    </row>
    <row r="904" spans="1:3" s="1" customFormat="1" ht="15" customHeight="1">
      <c r="A904" s="9" t="s">
        <v>2136</v>
      </c>
      <c r="B904" s="10" t="s">
        <v>344</v>
      </c>
      <c r="C904" s="11">
        <v>0</v>
      </c>
    </row>
    <row r="905" spans="1:3" s="1" customFormat="1" ht="15" customHeight="1">
      <c r="A905" s="9" t="s">
        <v>2137</v>
      </c>
      <c r="B905" s="10" t="s">
        <v>2138</v>
      </c>
      <c r="C905" s="11">
        <v>0</v>
      </c>
    </row>
    <row r="906" spans="1:3" s="1" customFormat="1" ht="15" customHeight="1">
      <c r="A906" s="9" t="s">
        <v>2139</v>
      </c>
      <c r="B906" s="10" t="s">
        <v>2140</v>
      </c>
      <c r="C906" s="11">
        <v>0</v>
      </c>
    </row>
    <row r="907" spans="1:3" s="1" customFormat="1" ht="15" customHeight="1">
      <c r="A907" s="9" t="s">
        <v>2141</v>
      </c>
      <c r="B907" s="10" t="s">
        <v>2142</v>
      </c>
      <c r="C907" s="11">
        <v>0</v>
      </c>
    </row>
    <row r="908" spans="1:3" s="1" customFormat="1" ht="15" customHeight="1">
      <c r="A908" s="9" t="s">
        <v>2143</v>
      </c>
      <c r="B908" s="10" t="s">
        <v>2144</v>
      </c>
      <c r="C908" s="11">
        <v>0</v>
      </c>
    </row>
    <row r="909" spans="1:3" s="1" customFormat="1" ht="15" customHeight="1">
      <c r="A909" s="9" t="s">
        <v>2145</v>
      </c>
      <c r="B909" s="10" t="s">
        <v>2146</v>
      </c>
      <c r="C909" s="11">
        <v>0</v>
      </c>
    </row>
    <row r="910" spans="1:3" s="1" customFormat="1" ht="15" customHeight="1">
      <c r="A910" s="9" t="s">
        <v>2147</v>
      </c>
      <c r="B910" s="10" t="s">
        <v>2148</v>
      </c>
      <c r="C910" s="11">
        <v>0</v>
      </c>
    </row>
    <row r="911" spans="1:3" s="1" customFormat="1" ht="15" customHeight="1">
      <c r="A911" s="9" t="s">
        <v>2149</v>
      </c>
      <c r="B911" s="10" t="s">
        <v>2150</v>
      </c>
      <c r="C911" s="11">
        <v>0</v>
      </c>
    </row>
    <row r="912" spans="1:3" s="1" customFormat="1" ht="15" customHeight="1">
      <c r="A912" s="9" t="s">
        <v>2151</v>
      </c>
      <c r="B912" s="10" t="s">
        <v>2152</v>
      </c>
      <c r="C912" s="11">
        <v>0</v>
      </c>
    </row>
    <row r="913" spans="1:3" s="1" customFormat="1" ht="15" customHeight="1">
      <c r="A913" s="9" t="s">
        <v>2153</v>
      </c>
      <c r="B913" s="10" t="s">
        <v>2154</v>
      </c>
      <c r="C913" s="11">
        <v>0</v>
      </c>
    </row>
    <row r="914" spans="1:3" s="1" customFormat="1" ht="15" customHeight="1">
      <c r="A914" s="9" t="s">
        <v>2155</v>
      </c>
      <c r="B914" s="10" t="s">
        <v>2156</v>
      </c>
      <c r="C914" s="11">
        <v>1765</v>
      </c>
    </row>
    <row r="915" spans="1:3" s="1" customFormat="1" ht="15" customHeight="1">
      <c r="A915" s="9" t="s">
        <v>2157</v>
      </c>
      <c r="B915" s="10" t="s">
        <v>347</v>
      </c>
      <c r="C915" s="11">
        <v>1765</v>
      </c>
    </row>
    <row r="916" spans="1:3" s="1" customFormat="1" ht="15" customHeight="1">
      <c r="A916" s="9" t="s">
        <v>2158</v>
      </c>
      <c r="B916" s="10" t="s">
        <v>45</v>
      </c>
      <c r="C916" s="11">
        <v>100</v>
      </c>
    </row>
    <row r="917" spans="1:3" s="1" customFormat="1" ht="15" customHeight="1">
      <c r="A917" s="9" t="s">
        <v>2159</v>
      </c>
      <c r="B917" s="10" t="s">
        <v>50</v>
      </c>
      <c r="C917" s="11">
        <v>0</v>
      </c>
    </row>
    <row r="918" spans="1:3" s="1" customFormat="1" ht="15" customHeight="1">
      <c r="A918" s="9" t="s">
        <v>2160</v>
      </c>
      <c r="B918" s="10" t="s">
        <v>82</v>
      </c>
      <c r="C918" s="11">
        <v>0</v>
      </c>
    </row>
    <row r="919" spans="1:3" s="1" customFormat="1" ht="15" customHeight="1">
      <c r="A919" s="9" t="s">
        <v>2161</v>
      </c>
      <c r="B919" s="10" t="s">
        <v>348</v>
      </c>
      <c r="C919" s="11">
        <v>0</v>
      </c>
    </row>
    <row r="920" spans="1:3" s="1" customFormat="1" ht="15" customHeight="1">
      <c r="A920" s="9" t="s">
        <v>2162</v>
      </c>
      <c r="B920" s="10" t="s">
        <v>349</v>
      </c>
      <c r="C920" s="11">
        <v>0</v>
      </c>
    </row>
    <row r="921" spans="1:3" s="1" customFormat="1" ht="15" customHeight="1">
      <c r="A921" s="9" t="s">
        <v>2163</v>
      </c>
      <c r="B921" s="10" t="s">
        <v>2164</v>
      </c>
      <c r="C921" s="11">
        <v>0</v>
      </c>
    </row>
    <row r="922" spans="1:3" s="1" customFormat="1" ht="15" customHeight="1">
      <c r="A922" s="9" t="s">
        <v>2165</v>
      </c>
      <c r="B922" s="10" t="s">
        <v>2166</v>
      </c>
      <c r="C922" s="11">
        <v>0</v>
      </c>
    </row>
    <row r="923" spans="1:3" s="1" customFormat="1" ht="15" customHeight="1">
      <c r="A923" s="9" t="s">
        <v>2167</v>
      </c>
      <c r="B923" s="10" t="s">
        <v>2168</v>
      </c>
      <c r="C923" s="11">
        <v>0</v>
      </c>
    </row>
    <row r="924" spans="1:3" s="1" customFormat="1" ht="15" customHeight="1">
      <c r="A924" s="9" t="s">
        <v>2169</v>
      </c>
      <c r="B924" s="10" t="s">
        <v>350</v>
      </c>
      <c r="C924" s="11">
        <v>993</v>
      </c>
    </row>
    <row r="925" spans="1:3" s="1" customFormat="1" ht="15" customHeight="1">
      <c r="A925" s="9" t="s">
        <v>2170</v>
      </c>
      <c r="B925" s="10" t="s">
        <v>2171</v>
      </c>
      <c r="C925" s="11">
        <v>0</v>
      </c>
    </row>
    <row r="926" spans="1:3" s="1" customFormat="1" ht="15" customHeight="1">
      <c r="A926" s="9" t="s">
        <v>2172</v>
      </c>
      <c r="B926" s="10" t="s">
        <v>2173</v>
      </c>
      <c r="C926" s="11">
        <v>0</v>
      </c>
    </row>
    <row r="927" spans="1:3" s="1" customFormat="1" ht="15" customHeight="1">
      <c r="A927" s="9" t="s">
        <v>2174</v>
      </c>
      <c r="B927" s="10" t="s">
        <v>2175</v>
      </c>
      <c r="C927" s="11">
        <v>0</v>
      </c>
    </row>
    <row r="928" spans="1:3" s="1" customFormat="1" ht="15" customHeight="1">
      <c r="A928" s="9" t="s">
        <v>2176</v>
      </c>
      <c r="B928" s="10" t="s">
        <v>2177</v>
      </c>
      <c r="C928" s="11">
        <v>0</v>
      </c>
    </row>
    <row r="929" spans="1:3" s="1" customFormat="1" ht="15" customHeight="1">
      <c r="A929" s="9" t="s">
        <v>2178</v>
      </c>
      <c r="B929" s="10" t="s">
        <v>2179</v>
      </c>
      <c r="C929" s="11">
        <v>0</v>
      </c>
    </row>
    <row r="930" spans="1:3" s="1" customFormat="1" ht="15" customHeight="1">
      <c r="A930" s="9" t="s">
        <v>2180</v>
      </c>
      <c r="B930" s="10" t="s">
        <v>2181</v>
      </c>
      <c r="C930" s="11">
        <v>0</v>
      </c>
    </row>
    <row r="931" spans="1:3" s="1" customFormat="1" ht="15" customHeight="1">
      <c r="A931" s="9" t="s">
        <v>2182</v>
      </c>
      <c r="B931" s="10" t="s">
        <v>2183</v>
      </c>
      <c r="C931" s="11">
        <v>0</v>
      </c>
    </row>
    <row r="932" spans="1:3" s="1" customFormat="1" ht="15" customHeight="1">
      <c r="A932" s="9" t="s">
        <v>2184</v>
      </c>
      <c r="B932" s="10" t="s">
        <v>2185</v>
      </c>
      <c r="C932" s="11">
        <v>0</v>
      </c>
    </row>
    <row r="933" spans="1:3" s="1" customFormat="1" ht="15" customHeight="1">
      <c r="A933" s="9" t="s">
        <v>2186</v>
      </c>
      <c r="B933" s="10" t="s">
        <v>2187</v>
      </c>
      <c r="C933" s="11">
        <v>0</v>
      </c>
    </row>
    <row r="934" spans="1:3" s="1" customFormat="1" ht="15" customHeight="1">
      <c r="A934" s="9" t="s">
        <v>2188</v>
      </c>
      <c r="B934" s="10" t="s">
        <v>2189</v>
      </c>
      <c r="C934" s="11">
        <v>0</v>
      </c>
    </row>
    <row r="935" spans="1:3" s="1" customFormat="1" ht="15" customHeight="1">
      <c r="A935" s="9" t="s">
        <v>2190</v>
      </c>
      <c r="B935" s="10" t="s">
        <v>2191</v>
      </c>
      <c r="C935" s="11">
        <v>0</v>
      </c>
    </row>
    <row r="936" spans="1:3" s="1" customFormat="1" ht="15" customHeight="1">
      <c r="A936" s="9" t="s">
        <v>2192</v>
      </c>
      <c r="B936" s="10" t="s">
        <v>2193</v>
      </c>
      <c r="C936" s="11">
        <v>0</v>
      </c>
    </row>
    <row r="937" spans="1:3" s="1" customFormat="1" ht="15" customHeight="1">
      <c r="A937" s="9" t="s">
        <v>2194</v>
      </c>
      <c r="B937" s="10" t="s">
        <v>351</v>
      </c>
      <c r="C937" s="11">
        <v>672</v>
      </c>
    </row>
    <row r="938" spans="1:3" s="1" customFormat="1" ht="15" customHeight="1">
      <c r="A938" s="9" t="s">
        <v>2195</v>
      </c>
      <c r="B938" s="10" t="s">
        <v>2196</v>
      </c>
      <c r="C938" s="11">
        <v>0</v>
      </c>
    </row>
    <row r="939" spans="1:3" s="1" customFormat="1" ht="15" customHeight="1">
      <c r="A939" s="9" t="s">
        <v>2197</v>
      </c>
      <c r="B939" s="10" t="s">
        <v>45</v>
      </c>
      <c r="C939" s="11">
        <v>0</v>
      </c>
    </row>
    <row r="940" spans="1:3" s="1" customFormat="1" ht="15" customHeight="1">
      <c r="A940" s="9" t="s">
        <v>2198</v>
      </c>
      <c r="B940" s="10" t="s">
        <v>50</v>
      </c>
      <c r="C940" s="11">
        <v>0</v>
      </c>
    </row>
    <row r="941" spans="1:3" s="1" customFormat="1" ht="15" customHeight="1">
      <c r="A941" s="9" t="s">
        <v>2199</v>
      </c>
      <c r="B941" s="10" t="s">
        <v>82</v>
      </c>
      <c r="C941" s="11">
        <v>0</v>
      </c>
    </row>
    <row r="942" spans="1:3" s="1" customFormat="1" ht="15" customHeight="1">
      <c r="A942" s="9" t="s">
        <v>2200</v>
      </c>
      <c r="B942" s="10" t="s">
        <v>2201</v>
      </c>
      <c r="C942" s="11">
        <v>0</v>
      </c>
    </row>
    <row r="943" spans="1:3" s="1" customFormat="1" ht="15" customHeight="1">
      <c r="A943" s="9" t="s">
        <v>2202</v>
      </c>
      <c r="B943" s="10" t="s">
        <v>2203</v>
      </c>
      <c r="C943" s="11">
        <v>0</v>
      </c>
    </row>
    <row r="944" spans="1:3" s="1" customFormat="1" ht="15" customHeight="1">
      <c r="A944" s="9" t="s">
        <v>2204</v>
      </c>
      <c r="B944" s="10" t="s">
        <v>2205</v>
      </c>
      <c r="C944" s="11">
        <v>0</v>
      </c>
    </row>
    <row r="945" spans="1:3" s="1" customFormat="1" ht="15" customHeight="1">
      <c r="A945" s="9" t="s">
        <v>2206</v>
      </c>
      <c r="B945" s="10" t="s">
        <v>2207</v>
      </c>
      <c r="C945" s="11">
        <v>0</v>
      </c>
    </row>
    <row r="946" spans="1:3" s="1" customFormat="1" ht="15" customHeight="1">
      <c r="A946" s="9" t="s">
        <v>2208</v>
      </c>
      <c r="B946" s="10" t="s">
        <v>2209</v>
      </c>
      <c r="C946" s="11">
        <v>0</v>
      </c>
    </row>
    <row r="947" spans="1:3" s="1" customFormat="1" ht="15" customHeight="1">
      <c r="A947" s="9" t="s">
        <v>2210</v>
      </c>
      <c r="B947" s="10" t="s">
        <v>2211</v>
      </c>
      <c r="C947" s="11">
        <v>0</v>
      </c>
    </row>
    <row r="948" spans="1:3" s="1" customFormat="1" ht="15" customHeight="1">
      <c r="A948" s="9" t="s">
        <v>2212</v>
      </c>
      <c r="B948" s="10" t="s">
        <v>2213</v>
      </c>
      <c r="C948" s="11">
        <v>0</v>
      </c>
    </row>
    <row r="949" spans="1:3" s="1" customFormat="1" ht="15" customHeight="1">
      <c r="A949" s="9" t="s">
        <v>2214</v>
      </c>
      <c r="B949" s="10" t="s">
        <v>45</v>
      </c>
      <c r="C949" s="11">
        <v>0</v>
      </c>
    </row>
    <row r="950" spans="1:3" s="1" customFormat="1" ht="15" customHeight="1">
      <c r="A950" s="9" t="s">
        <v>2215</v>
      </c>
      <c r="B950" s="10" t="s">
        <v>50</v>
      </c>
      <c r="C950" s="11">
        <v>0</v>
      </c>
    </row>
    <row r="951" spans="1:3" s="1" customFormat="1" ht="15" customHeight="1">
      <c r="A951" s="9" t="s">
        <v>2216</v>
      </c>
      <c r="B951" s="10" t="s">
        <v>82</v>
      </c>
      <c r="C951" s="11">
        <v>0</v>
      </c>
    </row>
    <row r="952" spans="1:3" s="1" customFormat="1" ht="15" customHeight="1">
      <c r="A952" s="9" t="s">
        <v>2217</v>
      </c>
      <c r="B952" s="10" t="s">
        <v>2218</v>
      </c>
      <c r="C952" s="11">
        <v>0</v>
      </c>
    </row>
    <row r="953" spans="1:3" s="1" customFormat="1" ht="15" customHeight="1">
      <c r="A953" s="9" t="s">
        <v>2219</v>
      </c>
      <c r="B953" s="10" t="s">
        <v>2220</v>
      </c>
      <c r="C953" s="11">
        <v>0</v>
      </c>
    </row>
    <row r="954" spans="1:3" s="1" customFormat="1" ht="15" customHeight="1">
      <c r="A954" s="9" t="s">
        <v>2221</v>
      </c>
      <c r="B954" s="10" t="s">
        <v>2222</v>
      </c>
      <c r="C954" s="11">
        <v>0</v>
      </c>
    </row>
    <row r="955" spans="1:3" s="1" customFormat="1" ht="15" customHeight="1">
      <c r="A955" s="9" t="s">
        <v>2223</v>
      </c>
      <c r="B955" s="10" t="s">
        <v>2224</v>
      </c>
      <c r="C955" s="11">
        <v>0</v>
      </c>
    </row>
    <row r="956" spans="1:3" s="1" customFormat="1" ht="15" customHeight="1">
      <c r="A956" s="9" t="s">
        <v>2225</v>
      </c>
      <c r="B956" s="10" t="s">
        <v>2226</v>
      </c>
      <c r="C956" s="11">
        <v>0</v>
      </c>
    </row>
    <row r="957" spans="1:3" s="1" customFormat="1" ht="15" customHeight="1">
      <c r="A957" s="9" t="s">
        <v>2227</v>
      </c>
      <c r="B957" s="10" t="s">
        <v>2228</v>
      </c>
      <c r="C957" s="11">
        <v>0</v>
      </c>
    </row>
    <row r="958" spans="1:3" s="1" customFormat="1" ht="15" customHeight="1">
      <c r="A958" s="9" t="s">
        <v>2229</v>
      </c>
      <c r="B958" s="10" t="s">
        <v>353</v>
      </c>
      <c r="C958" s="11">
        <v>0</v>
      </c>
    </row>
    <row r="959" spans="1:3" s="1" customFormat="1" ht="15" customHeight="1">
      <c r="A959" s="9" t="s">
        <v>2230</v>
      </c>
      <c r="B959" s="10" t="s">
        <v>354</v>
      </c>
      <c r="C959" s="11">
        <v>0</v>
      </c>
    </row>
    <row r="960" spans="1:3" s="1" customFormat="1" ht="15" customHeight="1">
      <c r="A960" s="9" t="s">
        <v>2231</v>
      </c>
      <c r="B960" s="10" t="s">
        <v>2232</v>
      </c>
      <c r="C960" s="11">
        <v>0</v>
      </c>
    </row>
    <row r="961" spans="1:3" s="1" customFormat="1" ht="15" customHeight="1">
      <c r="A961" s="9" t="s">
        <v>2233</v>
      </c>
      <c r="B961" s="10" t="s">
        <v>2234</v>
      </c>
      <c r="C961" s="11">
        <v>0</v>
      </c>
    </row>
    <row r="962" spans="1:3" s="1" customFormat="1" ht="15" customHeight="1">
      <c r="A962" s="9" t="s">
        <v>2235</v>
      </c>
      <c r="B962" s="10" t="s">
        <v>2236</v>
      </c>
      <c r="C962" s="11">
        <v>0</v>
      </c>
    </row>
    <row r="963" spans="1:3" s="1" customFormat="1" ht="15" customHeight="1">
      <c r="A963" s="9" t="s">
        <v>2237</v>
      </c>
      <c r="B963" s="10" t="s">
        <v>2238</v>
      </c>
      <c r="C963" s="11">
        <v>0</v>
      </c>
    </row>
    <row r="964" spans="1:3" s="1" customFormat="1" ht="15" customHeight="1">
      <c r="A964" s="9" t="s">
        <v>2239</v>
      </c>
      <c r="B964" s="10" t="s">
        <v>45</v>
      </c>
      <c r="C964" s="11">
        <v>0</v>
      </c>
    </row>
    <row r="965" spans="1:3" s="1" customFormat="1" ht="15" customHeight="1">
      <c r="A965" s="9" t="s">
        <v>2240</v>
      </c>
      <c r="B965" s="10" t="s">
        <v>50</v>
      </c>
      <c r="C965" s="11">
        <v>0</v>
      </c>
    </row>
    <row r="966" spans="1:3" s="1" customFormat="1" ht="15" customHeight="1">
      <c r="A966" s="9" t="s">
        <v>2241</v>
      </c>
      <c r="B966" s="10" t="s">
        <v>82</v>
      </c>
      <c r="C966" s="11">
        <v>0</v>
      </c>
    </row>
    <row r="967" spans="1:3" s="1" customFormat="1" ht="15" customHeight="1">
      <c r="A967" s="9" t="s">
        <v>2242</v>
      </c>
      <c r="B967" s="10" t="s">
        <v>2209</v>
      </c>
      <c r="C967" s="11">
        <v>0</v>
      </c>
    </row>
    <row r="968" spans="1:3" s="1" customFormat="1" ht="15" customHeight="1">
      <c r="A968" s="9" t="s">
        <v>2243</v>
      </c>
      <c r="B968" s="10" t="s">
        <v>2244</v>
      </c>
      <c r="C968" s="11">
        <v>0</v>
      </c>
    </row>
    <row r="969" spans="1:3" s="1" customFormat="1" ht="15" customHeight="1">
      <c r="A969" s="9" t="s">
        <v>2245</v>
      </c>
      <c r="B969" s="10" t="s">
        <v>2246</v>
      </c>
      <c r="C969" s="11">
        <v>0</v>
      </c>
    </row>
    <row r="970" spans="1:3" s="1" customFormat="1" ht="15" customHeight="1">
      <c r="A970" s="9" t="s">
        <v>2247</v>
      </c>
      <c r="B970" s="10" t="s">
        <v>355</v>
      </c>
      <c r="C970" s="11">
        <v>0</v>
      </c>
    </row>
    <row r="971" spans="1:3" s="1" customFormat="1" ht="15" customHeight="1">
      <c r="A971" s="9" t="s">
        <v>2248</v>
      </c>
      <c r="B971" s="10" t="s">
        <v>2249</v>
      </c>
      <c r="C971" s="11">
        <v>0</v>
      </c>
    </row>
    <row r="972" spans="1:3" s="1" customFormat="1" ht="15" customHeight="1">
      <c r="A972" s="9" t="s">
        <v>2250</v>
      </c>
      <c r="B972" s="10" t="s">
        <v>356</v>
      </c>
      <c r="C972" s="11">
        <v>0</v>
      </c>
    </row>
    <row r="973" spans="1:3" s="1" customFormat="1" ht="15" customHeight="1">
      <c r="A973" s="9" t="s">
        <v>2251</v>
      </c>
      <c r="B973" s="10" t="s">
        <v>2252</v>
      </c>
      <c r="C973" s="11">
        <v>0</v>
      </c>
    </row>
    <row r="974" spans="1:3" s="1" customFormat="1" ht="15" customHeight="1">
      <c r="A974" s="9" t="s">
        <v>2253</v>
      </c>
      <c r="B974" s="10" t="s">
        <v>2254</v>
      </c>
      <c r="C974" s="11">
        <v>0</v>
      </c>
    </row>
    <row r="975" spans="1:3" s="1" customFormat="1" ht="15" customHeight="1">
      <c r="A975" s="9" t="s">
        <v>2255</v>
      </c>
      <c r="B975" s="10" t="s">
        <v>357</v>
      </c>
      <c r="C975" s="11">
        <v>0</v>
      </c>
    </row>
    <row r="976" spans="1:3" s="1" customFormat="1" ht="15" customHeight="1">
      <c r="A976" s="9" t="s">
        <v>2256</v>
      </c>
      <c r="B976" s="10" t="s">
        <v>358</v>
      </c>
      <c r="C976" s="11">
        <v>0</v>
      </c>
    </row>
    <row r="977" spans="1:3" s="1" customFormat="1" ht="15" customHeight="1">
      <c r="A977" s="9" t="s">
        <v>2257</v>
      </c>
      <c r="B977" s="10" t="s">
        <v>2258</v>
      </c>
      <c r="C977" s="11">
        <v>0</v>
      </c>
    </row>
    <row r="978" spans="1:3" s="1" customFormat="1" ht="15" customHeight="1">
      <c r="A978" s="9" t="s">
        <v>2259</v>
      </c>
      <c r="B978" s="10" t="s">
        <v>2260</v>
      </c>
      <c r="C978" s="11">
        <v>0</v>
      </c>
    </row>
    <row r="979" spans="1:3" s="1" customFormat="1" ht="15" customHeight="1">
      <c r="A979" s="9" t="s">
        <v>2261</v>
      </c>
      <c r="B979" s="10" t="s">
        <v>2262</v>
      </c>
      <c r="C979" s="11">
        <v>0</v>
      </c>
    </row>
    <row r="980" spans="1:3" s="1" customFormat="1" ht="15" customHeight="1">
      <c r="A980" s="9" t="s">
        <v>2263</v>
      </c>
      <c r="B980" s="10" t="s">
        <v>45</v>
      </c>
      <c r="C980" s="11">
        <v>0</v>
      </c>
    </row>
    <row r="981" spans="1:3" s="1" customFormat="1" ht="15" customHeight="1">
      <c r="A981" s="9" t="s">
        <v>2264</v>
      </c>
      <c r="B981" s="10" t="s">
        <v>50</v>
      </c>
      <c r="C981" s="11">
        <v>0</v>
      </c>
    </row>
    <row r="982" spans="1:3" s="1" customFormat="1" ht="15" customHeight="1">
      <c r="A982" s="9" t="s">
        <v>2265</v>
      </c>
      <c r="B982" s="10" t="s">
        <v>82</v>
      </c>
      <c r="C982" s="11">
        <v>0</v>
      </c>
    </row>
    <row r="983" spans="1:3" s="1" customFormat="1" ht="15" customHeight="1">
      <c r="A983" s="9" t="s">
        <v>2266</v>
      </c>
      <c r="B983" s="10" t="s">
        <v>2267</v>
      </c>
      <c r="C983" s="11">
        <v>0</v>
      </c>
    </row>
    <row r="984" spans="1:3" s="1" customFormat="1" ht="15" customHeight="1">
      <c r="A984" s="9" t="s">
        <v>2268</v>
      </c>
      <c r="B984" s="10" t="s">
        <v>2269</v>
      </c>
      <c r="C984" s="11">
        <v>0</v>
      </c>
    </row>
    <row r="985" spans="1:3" s="1" customFormat="1" ht="15" customHeight="1">
      <c r="A985" s="9" t="s">
        <v>2270</v>
      </c>
      <c r="B985" s="10" t="s">
        <v>2271</v>
      </c>
      <c r="C985" s="11">
        <v>0</v>
      </c>
    </row>
    <row r="986" spans="1:3" s="1" customFormat="1" ht="15" customHeight="1">
      <c r="A986" s="9" t="s">
        <v>2272</v>
      </c>
      <c r="B986" s="10" t="s">
        <v>2273</v>
      </c>
      <c r="C986" s="11">
        <v>0</v>
      </c>
    </row>
    <row r="987" spans="1:3" s="1" customFormat="1" ht="15" customHeight="1">
      <c r="A987" s="9" t="s">
        <v>2274</v>
      </c>
      <c r="B987" s="10" t="s">
        <v>2275</v>
      </c>
      <c r="C987" s="11">
        <v>0</v>
      </c>
    </row>
    <row r="988" spans="1:3" s="1" customFormat="1" ht="15" customHeight="1">
      <c r="A988" s="9" t="s">
        <v>2276</v>
      </c>
      <c r="B988" s="10" t="s">
        <v>2277</v>
      </c>
      <c r="C988" s="11">
        <v>0</v>
      </c>
    </row>
    <row r="989" spans="1:3" s="1" customFormat="1" ht="15" customHeight="1">
      <c r="A989" s="9" t="s">
        <v>2278</v>
      </c>
      <c r="B989" s="10" t="s">
        <v>2279</v>
      </c>
      <c r="C989" s="11">
        <v>0</v>
      </c>
    </row>
    <row r="990" spans="1:3" s="1" customFormat="1" ht="15" customHeight="1">
      <c r="A990" s="9" t="s">
        <v>2280</v>
      </c>
      <c r="B990" s="10" t="s">
        <v>45</v>
      </c>
      <c r="C990" s="11">
        <v>0</v>
      </c>
    </row>
    <row r="991" spans="1:3" s="1" customFormat="1" ht="15" customHeight="1">
      <c r="A991" s="9" t="s">
        <v>2281</v>
      </c>
      <c r="B991" s="10" t="s">
        <v>50</v>
      </c>
      <c r="C991" s="11">
        <v>0</v>
      </c>
    </row>
    <row r="992" spans="1:3" s="1" customFormat="1" ht="15" customHeight="1">
      <c r="A992" s="9" t="s">
        <v>2282</v>
      </c>
      <c r="B992" s="10" t="s">
        <v>82</v>
      </c>
      <c r="C992" s="11">
        <v>0</v>
      </c>
    </row>
    <row r="993" spans="1:3" s="1" customFormat="1" ht="15" customHeight="1">
      <c r="A993" s="9" t="s">
        <v>2283</v>
      </c>
      <c r="B993" s="10" t="s">
        <v>2284</v>
      </c>
      <c r="C993" s="11">
        <v>0</v>
      </c>
    </row>
    <row r="994" spans="1:3" s="1" customFormat="1" ht="15" customHeight="1">
      <c r="A994" s="9" t="s">
        <v>2285</v>
      </c>
      <c r="B994" s="10" t="s">
        <v>2286</v>
      </c>
      <c r="C994" s="11">
        <v>0</v>
      </c>
    </row>
    <row r="995" spans="1:3" s="1" customFormat="1" ht="15" customHeight="1">
      <c r="A995" s="9" t="s">
        <v>2287</v>
      </c>
      <c r="B995" s="10" t="s">
        <v>2288</v>
      </c>
      <c r="C995" s="11">
        <v>0</v>
      </c>
    </row>
    <row r="996" spans="1:3" s="1" customFormat="1" ht="15" customHeight="1">
      <c r="A996" s="9" t="s">
        <v>2289</v>
      </c>
      <c r="B996" s="10" t="s">
        <v>2290</v>
      </c>
      <c r="C996" s="11">
        <v>0</v>
      </c>
    </row>
    <row r="997" spans="1:3" s="1" customFormat="1" ht="15" customHeight="1">
      <c r="A997" s="9" t="s">
        <v>2291</v>
      </c>
      <c r="B997" s="10" t="s">
        <v>2292</v>
      </c>
      <c r="C997" s="11">
        <v>0</v>
      </c>
    </row>
    <row r="998" spans="1:3" s="1" customFormat="1" ht="15" customHeight="1">
      <c r="A998" s="9" t="s">
        <v>2293</v>
      </c>
      <c r="B998" s="10" t="s">
        <v>2294</v>
      </c>
      <c r="C998" s="11">
        <v>0</v>
      </c>
    </row>
    <row r="999" spans="1:3" s="1" customFormat="1" ht="15" customHeight="1">
      <c r="A999" s="9" t="s">
        <v>2295</v>
      </c>
      <c r="B999" s="10" t="s">
        <v>2296</v>
      </c>
      <c r="C999" s="11">
        <v>0</v>
      </c>
    </row>
    <row r="1000" spans="1:3" s="1" customFormat="1" ht="15" customHeight="1">
      <c r="A1000" s="9" t="s">
        <v>2297</v>
      </c>
      <c r="B1000" s="10" t="s">
        <v>2298</v>
      </c>
      <c r="C1000" s="11">
        <v>0</v>
      </c>
    </row>
    <row r="1001" spans="1:3" s="1" customFormat="1" ht="15" customHeight="1">
      <c r="A1001" s="9" t="s">
        <v>2299</v>
      </c>
      <c r="B1001" s="10" t="s">
        <v>2300</v>
      </c>
      <c r="C1001" s="11">
        <v>0</v>
      </c>
    </row>
    <row r="1002" spans="1:3" s="1" customFormat="1" ht="15" customHeight="1">
      <c r="A1002" s="9" t="s">
        <v>2301</v>
      </c>
      <c r="B1002" s="10" t="s">
        <v>2302</v>
      </c>
      <c r="C1002" s="11">
        <v>0</v>
      </c>
    </row>
    <row r="1003" spans="1:3" s="1" customFormat="1" ht="15" customHeight="1">
      <c r="A1003" s="9" t="s">
        <v>2303</v>
      </c>
      <c r="B1003" s="10" t="s">
        <v>2304</v>
      </c>
      <c r="C1003" s="11">
        <v>0</v>
      </c>
    </row>
    <row r="1004" spans="1:3" s="1" customFormat="1" ht="15" customHeight="1">
      <c r="A1004" s="9" t="s">
        <v>2305</v>
      </c>
      <c r="B1004" s="10" t="s">
        <v>2306</v>
      </c>
      <c r="C1004" s="11">
        <v>0</v>
      </c>
    </row>
    <row r="1005" spans="1:3" s="1" customFormat="1" ht="15" customHeight="1">
      <c r="A1005" s="9" t="s">
        <v>2307</v>
      </c>
      <c r="B1005" s="10" t="s">
        <v>2308</v>
      </c>
      <c r="C1005" s="11">
        <v>0</v>
      </c>
    </row>
    <row r="1006" spans="1:3" s="1" customFormat="1" ht="15" customHeight="1">
      <c r="A1006" s="9" t="s">
        <v>2309</v>
      </c>
      <c r="B1006" s="10" t="s">
        <v>45</v>
      </c>
      <c r="C1006" s="11">
        <v>0</v>
      </c>
    </row>
    <row r="1007" spans="1:3" s="1" customFormat="1" ht="15" customHeight="1">
      <c r="A1007" s="9" t="s">
        <v>2310</v>
      </c>
      <c r="B1007" s="10" t="s">
        <v>50</v>
      </c>
      <c r="C1007" s="11">
        <v>0</v>
      </c>
    </row>
    <row r="1008" spans="1:3" s="1" customFormat="1" ht="15" customHeight="1">
      <c r="A1008" s="9" t="s">
        <v>2311</v>
      </c>
      <c r="B1008" s="10" t="s">
        <v>82</v>
      </c>
      <c r="C1008" s="11">
        <v>0</v>
      </c>
    </row>
    <row r="1009" spans="1:3" s="1" customFormat="1" ht="15" customHeight="1">
      <c r="A1009" s="9" t="s">
        <v>2312</v>
      </c>
      <c r="B1009" s="10" t="s">
        <v>2313</v>
      </c>
      <c r="C1009" s="11">
        <v>0</v>
      </c>
    </row>
    <row r="1010" spans="1:3" s="1" customFormat="1" ht="15" customHeight="1">
      <c r="A1010" s="9" t="s">
        <v>2314</v>
      </c>
      <c r="B1010" s="10" t="s">
        <v>360</v>
      </c>
      <c r="C1010" s="11">
        <v>0</v>
      </c>
    </row>
    <row r="1011" spans="1:3" s="1" customFormat="1" ht="15" customHeight="1">
      <c r="A1011" s="9" t="s">
        <v>2315</v>
      </c>
      <c r="B1011" s="10" t="s">
        <v>45</v>
      </c>
      <c r="C1011" s="11">
        <v>0</v>
      </c>
    </row>
    <row r="1012" spans="1:3" s="1" customFormat="1" ht="15" customHeight="1">
      <c r="A1012" s="9" t="s">
        <v>2316</v>
      </c>
      <c r="B1012" s="10" t="s">
        <v>50</v>
      </c>
      <c r="C1012" s="11">
        <v>0</v>
      </c>
    </row>
    <row r="1013" spans="1:3" s="1" customFormat="1" ht="15" customHeight="1">
      <c r="A1013" s="9" t="s">
        <v>2317</v>
      </c>
      <c r="B1013" s="10" t="s">
        <v>82</v>
      </c>
      <c r="C1013" s="11">
        <v>0</v>
      </c>
    </row>
    <row r="1014" spans="1:3" s="1" customFormat="1" ht="15" customHeight="1">
      <c r="A1014" s="9" t="s">
        <v>2318</v>
      </c>
      <c r="B1014" s="10" t="s">
        <v>2319</v>
      </c>
      <c r="C1014" s="11">
        <v>0</v>
      </c>
    </row>
    <row r="1015" spans="1:3" s="1" customFormat="1" ht="15" customHeight="1">
      <c r="A1015" s="9" t="s">
        <v>2320</v>
      </c>
      <c r="B1015" s="10" t="s">
        <v>2321</v>
      </c>
      <c r="C1015" s="11">
        <v>0</v>
      </c>
    </row>
    <row r="1016" spans="1:3" s="1" customFormat="1" ht="15" customHeight="1">
      <c r="A1016" s="9" t="s">
        <v>2322</v>
      </c>
      <c r="B1016" s="10" t="s">
        <v>2323</v>
      </c>
      <c r="C1016" s="11">
        <v>0</v>
      </c>
    </row>
    <row r="1017" spans="1:3" s="1" customFormat="1" ht="15" customHeight="1">
      <c r="A1017" s="9" t="s">
        <v>2324</v>
      </c>
      <c r="B1017" s="10" t="s">
        <v>2325</v>
      </c>
      <c r="C1017" s="11">
        <v>0</v>
      </c>
    </row>
    <row r="1018" spans="1:3" s="1" customFormat="1" ht="15" customHeight="1">
      <c r="A1018" s="9" t="s">
        <v>2326</v>
      </c>
      <c r="B1018" s="10" t="s">
        <v>2327</v>
      </c>
      <c r="C1018" s="11">
        <v>0</v>
      </c>
    </row>
    <row r="1019" spans="1:3" s="1" customFormat="1" ht="15" customHeight="1">
      <c r="A1019" s="9" t="s">
        <v>2328</v>
      </c>
      <c r="B1019" s="10" t="s">
        <v>361</v>
      </c>
      <c r="C1019" s="11">
        <v>0</v>
      </c>
    </row>
    <row r="1020" spans="1:3" s="1" customFormat="1" ht="15" customHeight="1">
      <c r="A1020" s="9" t="s">
        <v>2329</v>
      </c>
      <c r="B1020" s="10" t="s">
        <v>2330</v>
      </c>
      <c r="C1020" s="11">
        <v>0</v>
      </c>
    </row>
    <row r="1021" spans="1:3" s="1" customFormat="1" ht="15" customHeight="1">
      <c r="A1021" s="9" t="s">
        <v>2331</v>
      </c>
      <c r="B1021" s="10" t="s">
        <v>2209</v>
      </c>
      <c r="C1021" s="11">
        <v>0</v>
      </c>
    </row>
    <row r="1022" spans="1:3" s="1" customFormat="1" ht="15" customHeight="1">
      <c r="A1022" s="9" t="s">
        <v>2332</v>
      </c>
      <c r="B1022" s="10" t="s">
        <v>2333</v>
      </c>
      <c r="C1022" s="11">
        <v>0</v>
      </c>
    </row>
    <row r="1023" spans="1:3" s="1" customFormat="1" ht="15" customHeight="1">
      <c r="A1023" s="9" t="s">
        <v>2334</v>
      </c>
      <c r="B1023" s="10" t="s">
        <v>2335</v>
      </c>
      <c r="C1023" s="11">
        <v>0</v>
      </c>
    </row>
    <row r="1024" spans="1:3" s="1" customFormat="1" ht="15" customHeight="1">
      <c r="A1024" s="9" t="s">
        <v>2336</v>
      </c>
      <c r="B1024" s="10" t="s">
        <v>2337</v>
      </c>
      <c r="C1024" s="11">
        <v>0</v>
      </c>
    </row>
    <row r="1025" spans="1:3" s="1" customFormat="1" ht="15" customHeight="1">
      <c r="A1025" s="9" t="s">
        <v>2338</v>
      </c>
      <c r="B1025" s="10" t="s">
        <v>45</v>
      </c>
      <c r="C1025" s="11">
        <v>0</v>
      </c>
    </row>
    <row r="1026" spans="1:3" s="1" customFormat="1" ht="15" customHeight="1">
      <c r="A1026" s="9" t="s">
        <v>2339</v>
      </c>
      <c r="B1026" s="10" t="s">
        <v>50</v>
      </c>
      <c r="C1026" s="11">
        <v>0</v>
      </c>
    </row>
    <row r="1027" spans="1:3" s="1" customFormat="1" ht="15" customHeight="1">
      <c r="A1027" s="9" t="s">
        <v>2340</v>
      </c>
      <c r="B1027" s="10" t="s">
        <v>82</v>
      </c>
      <c r="C1027" s="11">
        <v>0</v>
      </c>
    </row>
    <row r="1028" spans="1:3" s="1" customFormat="1" ht="15" customHeight="1">
      <c r="A1028" s="9" t="s">
        <v>2341</v>
      </c>
      <c r="B1028" s="10" t="s">
        <v>2342</v>
      </c>
      <c r="C1028" s="11">
        <v>0</v>
      </c>
    </row>
    <row r="1029" spans="1:3" s="1" customFormat="1" ht="15" customHeight="1">
      <c r="A1029" s="9" t="s">
        <v>2343</v>
      </c>
      <c r="B1029" s="10" t="s">
        <v>2344</v>
      </c>
      <c r="C1029" s="11">
        <v>0</v>
      </c>
    </row>
    <row r="1030" spans="1:3" s="1" customFormat="1" ht="15" customHeight="1">
      <c r="A1030" s="9" t="s">
        <v>2345</v>
      </c>
      <c r="B1030" s="10" t="s">
        <v>2346</v>
      </c>
      <c r="C1030" s="11">
        <v>0</v>
      </c>
    </row>
    <row r="1031" spans="1:3" s="1" customFormat="1" ht="15" customHeight="1">
      <c r="A1031" s="9" t="s">
        <v>2347</v>
      </c>
      <c r="B1031" s="10" t="s">
        <v>362</v>
      </c>
      <c r="C1031" s="11">
        <v>0</v>
      </c>
    </row>
    <row r="1032" spans="1:3" s="1" customFormat="1" ht="15" customHeight="1">
      <c r="A1032" s="9" t="s">
        <v>2348</v>
      </c>
      <c r="B1032" s="10" t="s">
        <v>45</v>
      </c>
      <c r="C1032" s="11">
        <v>0</v>
      </c>
    </row>
    <row r="1033" spans="1:3" s="1" customFormat="1" ht="15" customHeight="1">
      <c r="A1033" s="9" t="s">
        <v>2349</v>
      </c>
      <c r="B1033" s="10" t="s">
        <v>50</v>
      </c>
      <c r="C1033" s="11">
        <v>0</v>
      </c>
    </row>
    <row r="1034" spans="1:3" s="1" customFormat="1" ht="15" customHeight="1">
      <c r="A1034" s="9" t="s">
        <v>2350</v>
      </c>
      <c r="B1034" s="10" t="s">
        <v>82</v>
      </c>
      <c r="C1034" s="11">
        <v>0</v>
      </c>
    </row>
    <row r="1035" spans="1:3" s="1" customFormat="1" ht="15" customHeight="1">
      <c r="A1035" s="9" t="s">
        <v>2351</v>
      </c>
      <c r="B1035" s="10" t="s">
        <v>2352</v>
      </c>
      <c r="C1035" s="11">
        <v>0</v>
      </c>
    </row>
    <row r="1036" spans="1:3" s="1" customFormat="1" ht="15" customHeight="1">
      <c r="A1036" s="9" t="s">
        <v>2353</v>
      </c>
      <c r="B1036" s="10" t="s">
        <v>363</v>
      </c>
      <c r="C1036" s="11">
        <v>0</v>
      </c>
    </row>
    <row r="1037" spans="1:3" s="1" customFormat="1" ht="15" customHeight="1">
      <c r="A1037" s="9" t="s">
        <v>2354</v>
      </c>
      <c r="B1037" s="10" t="s">
        <v>2355</v>
      </c>
      <c r="C1037" s="11">
        <v>0</v>
      </c>
    </row>
    <row r="1038" spans="1:3" s="1" customFormat="1" ht="15" customHeight="1">
      <c r="A1038" s="9" t="s">
        <v>2356</v>
      </c>
      <c r="B1038" s="10" t="s">
        <v>365</v>
      </c>
      <c r="C1038" s="11">
        <v>0</v>
      </c>
    </row>
    <row r="1039" spans="1:3" s="1" customFormat="1" ht="15" customHeight="1">
      <c r="A1039" s="9" t="s">
        <v>2357</v>
      </c>
      <c r="B1039" s="10" t="s">
        <v>2358</v>
      </c>
      <c r="C1039" s="11">
        <v>0</v>
      </c>
    </row>
    <row r="1040" spans="1:3" s="1" customFormat="1" ht="15" customHeight="1">
      <c r="A1040" s="9" t="s">
        <v>2359</v>
      </c>
      <c r="B1040" s="10" t="s">
        <v>366</v>
      </c>
      <c r="C1040" s="11">
        <v>0</v>
      </c>
    </row>
    <row r="1041" spans="1:3" s="1" customFormat="1" ht="15" customHeight="1">
      <c r="A1041" s="9" t="s">
        <v>2360</v>
      </c>
      <c r="B1041" s="10" t="s">
        <v>2361</v>
      </c>
      <c r="C1041" s="11">
        <v>0</v>
      </c>
    </row>
    <row r="1042" spans="1:3" s="1" customFormat="1" ht="15" customHeight="1">
      <c r="A1042" s="9" t="s">
        <v>2362</v>
      </c>
      <c r="B1042" s="10" t="s">
        <v>2363</v>
      </c>
      <c r="C1042" s="11">
        <v>0</v>
      </c>
    </row>
    <row r="1043" spans="1:3" s="1" customFormat="1" ht="15" customHeight="1">
      <c r="A1043" s="9" t="s">
        <v>2364</v>
      </c>
      <c r="B1043" s="10" t="s">
        <v>2365</v>
      </c>
      <c r="C1043" s="11">
        <v>0</v>
      </c>
    </row>
    <row r="1044" spans="1:3" s="1" customFormat="1" ht="15" customHeight="1">
      <c r="A1044" s="9" t="s">
        <v>2366</v>
      </c>
      <c r="B1044" s="10" t="s">
        <v>2367</v>
      </c>
      <c r="C1044" s="11">
        <v>230</v>
      </c>
    </row>
    <row r="1045" spans="1:3" s="1" customFormat="1" ht="15" customHeight="1">
      <c r="A1045" s="9" t="s">
        <v>2368</v>
      </c>
      <c r="B1045" s="10" t="s">
        <v>368</v>
      </c>
      <c r="C1045" s="11">
        <v>230</v>
      </c>
    </row>
    <row r="1046" spans="1:3" s="1" customFormat="1" ht="15" customHeight="1">
      <c r="A1046" s="9" t="s">
        <v>2369</v>
      </c>
      <c r="B1046" s="10" t="s">
        <v>45</v>
      </c>
      <c r="C1046" s="11">
        <v>0</v>
      </c>
    </row>
    <row r="1047" spans="1:3" s="1" customFormat="1" ht="15" customHeight="1">
      <c r="A1047" s="9" t="s">
        <v>2370</v>
      </c>
      <c r="B1047" s="10" t="s">
        <v>50</v>
      </c>
      <c r="C1047" s="11">
        <v>0</v>
      </c>
    </row>
    <row r="1048" spans="1:3" s="1" customFormat="1" ht="15" customHeight="1">
      <c r="A1048" s="9" t="s">
        <v>2371</v>
      </c>
      <c r="B1048" s="10" t="s">
        <v>82</v>
      </c>
      <c r="C1048" s="11">
        <v>0</v>
      </c>
    </row>
    <row r="1049" spans="1:3" s="1" customFormat="1" ht="15" customHeight="1">
      <c r="A1049" s="9" t="s">
        <v>2372</v>
      </c>
      <c r="B1049" s="10" t="s">
        <v>2373</v>
      </c>
      <c r="C1049" s="11">
        <v>0</v>
      </c>
    </row>
    <row r="1050" spans="1:3" s="1" customFormat="1" ht="15" customHeight="1">
      <c r="A1050" s="9" t="s">
        <v>2374</v>
      </c>
      <c r="B1050" s="10" t="s">
        <v>2375</v>
      </c>
      <c r="C1050" s="11">
        <v>0</v>
      </c>
    </row>
    <row r="1051" spans="1:3" s="1" customFormat="1" ht="15" customHeight="1">
      <c r="A1051" s="9" t="s">
        <v>2376</v>
      </c>
      <c r="B1051" s="10" t="s">
        <v>2377</v>
      </c>
      <c r="C1051" s="11">
        <v>0</v>
      </c>
    </row>
    <row r="1052" spans="1:3" s="1" customFormat="1" ht="15" customHeight="1">
      <c r="A1052" s="9" t="s">
        <v>2378</v>
      </c>
      <c r="B1052" s="10" t="s">
        <v>2379</v>
      </c>
      <c r="C1052" s="11">
        <v>0</v>
      </c>
    </row>
    <row r="1053" spans="1:3" s="1" customFormat="1" ht="15" customHeight="1">
      <c r="A1053" s="9" t="s">
        <v>2380</v>
      </c>
      <c r="B1053" s="10" t="s">
        <v>53</v>
      </c>
      <c r="C1053" s="11">
        <v>230</v>
      </c>
    </row>
    <row r="1054" spans="1:3" s="1" customFormat="1" ht="15" customHeight="1">
      <c r="A1054" s="9" t="s">
        <v>2381</v>
      </c>
      <c r="B1054" s="10" t="s">
        <v>369</v>
      </c>
      <c r="C1054" s="11">
        <v>0</v>
      </c>
    </row>
    <row r="1055" spans="1:3" s="1" customFormat="1" ht="15" customHeight="1">
      <c r="A1055" s="9" t="s">
        <v>2382</v>
      </c>
      <c r="B1055" s="10" t="s">
        <v>370</v>
      </c>
      <c r="C1055" s="11">
        <v>0</v>
      </c>
    </row>
    <row r="1056" spans="1:3" s="1" customFormat="1" ht="15" customHeight="1">
      <c r="A1056" s="9" t="s">
        <v>2383</v>
      </c>
      <c r="B1056" s="10" t="s">
        <v>45</v>
      </c>
      <c r="C1056" s="11">
        <v>0</v>
      </c>
    </row>
    <row r="1057" spans="1:3" s="1" customFormat="1" ht="15" customHeight="1">
      <c r="A1057" s="9" t="s">
        <v>2384</v>
      </c>
      <c r="B1057" s="10" t="s">
        <v>50</v>
      </c>
      <c r="C1057" s="11">
        <v>0</v>
      </c>
    </row>
    <row r="1058" spans="1:3" s="1" customFormat="1" ht="15" customHeight="1">
      <c r="A1058" s="9" t="s">
        <v>2385</v>
      </c>
      <c r="B1058" s="10" t="s">
        <v>82</v>
      </c>
      <c r="C1058" s="11">
        <v>0</v>
      </c>
    </row>
    <row r="1059" spans="1:3" s="1" customFormat="1" ht="15" customHeight="1">
      <c r="A1059" s="9" t="s">
        <v>2386</v>
      </c>
      <c r="B1059" s="10" t="s">
        <v>2387</v>
      </c>
      <c r="C1059" s="11">
        <v>0</v>
      </c>
    </row>
    <row r="1060" spans="1:3" s="1" customFormat="1" ht="15" customHeight="1">
      <c r="A1060" s="9" t="s">
        <v>2388</v>
      </c>
      <c r="B1060" s="10" t="s">
        <v>371</v>
      </c>
      <c r="C1060" s="11">
        <v>0</v>
      </c>
    </row>
    <row r="1061" spans="1:3" s="1" customFormat="1" ht="15" customHeight="1">
      <c r="A1061" s="9" t="s">
        <v>2389</v>
      </c>
      <c r="B1061" s="10" t="s">
        <v>2390</v>
      </c>
      <c r="C1061" s="11">
        <v>0</v>
      </c>
    </row>
    <row r="1062" spans="1:3" s="1" customFormat="1" ht="15" customHeight="1">
      <c r="A1062" s="9" t="s">
        <v>2391</v>
      </c>
      <c r="B1062" s="10" t="s">
        <v>2392</v>
      </c>
      <c r="C1062" s="11">
        <v>0</v>
      </c>
    </row>
    <row r="1063" spans="1:3" s="1" customFormat="1" ht="15" customHeight="1">
      <c r="A1063" s="9" t="s">
        <v>2393</v>
      </c>
      <c r="B1063" s="10" t="s">
        <v>2394</v>
      </c>
      <c r="C1063" s="11">
        <v>0</v>
      </c>
    </row>
    <row r="1064" spans="1:3" s="1" customFormat="1" ht="15" customHeight="1">
      <c r="A1064" s="9" t="s">
        <v>2395</v>
      </c>
      <c r="B1064" s="10" t="s">
        <v>2396</v>
      </c>
      <c r="C1064" s="11">
        <v>0</v>
      </c>
    </row>
    <row r="1065" spans="1:3" s="1" customFormat="1" ht="15" customHeight="1">
      <c r="A1065" s="9" t="s">
        <v>2397</v>
      </c>
      <c r="B1065" s="10" t="s">
        <v>2398</v>
      </c>
      <c r="C1065" s="11">
        <v>0</v>
      </c>
    </row>
    <row r="1066" spans="1:3" s="1" customFormat="1" ht="15" customHeight="1">
      <c r="A1066" s="9" t="s">
        <v>2399</v>
      </c>
      <c r="B1066" s="10" t="s">
        <v>45</v>
      </c>
      <c r="C1066" s="11">
        <v>0</v>
      </c>
    </row>
    <row r="1067" spans="1:3" s="1" customFormat="1" ht="15" customHeight="1">
      <c r="A1067" s="9" t="s">
        <v>2400</v>
      </c>
      <c r="B1067" s="10" t="s">
        <v>50</v>
      </c>
      <c r="C1067" s="11">
        <v>0</v>
      </c>
    </row>
    <row r="1068" spans="1:3" s="1" customFormat="1" ht="15" customHeight="1">
      <c r="A1068" s="9" t="s">
        <v>2401</v>
      </c>
      <c r="B1068" s="10" t="s">
        <v>82</v>
      </c>
      <c r="C1068" s="11">
        <v>0</v>
      </c>
    </row>
    <row r="1069" spans="1:3" s="1" customFormat="1" ht="15" customHeight="1">
      <c r="A1069" s="9" t="s">
        <v>2402</v>
      </c>
      <c r="B1069" s="10" t="s">
        <v>2403</v>
      </c>
      <c r="C1069" s="11">
        <v>0</v>
      </c>
    </row>
    <row r="1070" spans="1:3" s="1" customFormat="1" ht="15" customHeight="1">
      <c r="A1070" s="9" t="s">
        <v>2404</v>
      </c>
      <c r="B1070" s="10" t="s">
        <v>53</v>
      </c>
      <c r="C1070" s="11">
        <v>0</v>
      </c>
    </row>
    <row r="1071" spans="1:3" s="1" customFormat="1" ht="15" customHeight="1">
      <c r="A1071" s="9" t="s">
        <v>2405</v>
      </c>
      <c r="B1071" s="10" t="s">
        <v>2406</v>
      </c>
      <c r="C1071" s="11">
        <v>0</v>
      </c>
    </row>
    <row r="1072" spans="1:3" s="1" customFormat="1" ht="15" customHeight="1">
      <c r="A1072" s="9" t="s">
        <v>2407</v>
      </c>
      <c r="B1072" s="10" t="s">
        <v>2408</v>
      </c>
      <c r="C1072" s="11">
        <v>0</v>
      </c>
    </row>
    <row r="1073" spans="1:3" s="1" customFormat="1" ht="15" customHeight="1">
      <c r="A1073" s="9" t="s">
        <v>2409</v>
      </c>
      <c r="B1073" s="10" t="s">
        <v>2410</v>
      </c>
      <c r="C1073" s="11">
        <v>0</v>
      </c>
    </row>
    <row r="1074" spans="1:3" s="1" customFormat="1" ht="15" customHeight="1">
      <c r="A1074" s="9" t="s">
        <v>2411</v>
      </c>
      <c r="B1074" s="10" t="s">
        <v>2412</v>
      </c>
      <c r="C1074" s="11">
        <v>0</v>
      </c>
    </row>
    <row r="1075" spans="1:3" s="1" customFormat="1" ht="15" customHeight="1">
      <c r="A1075" s="9" t="s">
        <v>2413</v>
      </c>
      <c r="B1075" s="10" t="s">
        <v>2414</v>
      </c>
      <c r="C1075" s="11">
        <v>0</v>
      </c>
    </row>
    <row r="1076" spans="1:3" s="1" customFormat="1" ht="15" customHeight="1">
      <c r="A1076" s="9" t="s">
        <v>2415</v>
      </c>
      <c r="B1076" s="10" t="s">
        <v>2416</v>
      </c>
      <c r="C1076" s="11">
        <v>0</v>
      </c>
    </row>
    <row r="1077" spans="1:3" s="1" customFormat="1" ht="15" customHeight="1">
      <c r="A1077" s="9" t="s">
        <v>2417</v>
      </c>
      <c r="B1077" s="10" t="s">
        <v>2418</v>
      </c>
      <c r="C1077" s="11">
        <v>0</v>
      </c>
    </row>
    <row r="1078" spans="1:3" s="1" customFormat="1" ht="15" customHeight="1">
      <c r="A1078" s="9" t="s">
        <v>2419</v>
      </c>
      <c r="B1078" s="10" t="s">
        <v>2420</v>
      </c>
      <c r="C1078" s="11">
        <v>0</v>
      </c>
    </row>
    <row r="1079" spans="1:3" s="1" customFormat="1" ht="15" customHeight="1">
      <c r="A1079" s="9" t="s">
        <v>2421</v>
      </c>
      <c r="B1079" s="10" t="s">
        <v>2422</v>
      </c>
      <c r="C1079" s="11">
        <v>0</v>
      </c>
    </row>
    <row r="1080" spans="1:3" s="1" customFormat="1" ht="15" customHeight="1">
      <c r="A1080" s="9" t="s">
        <v>2423</v>
      </c>
      <c r="B1080" s="10" t="s">
        <v>2424</v>
      </c>
      <c r="C1080" s="11">
        <v>0</v>
      </c>
    </row>
    <row r="1081" spans="1:3" s="1" customFormat="1" ht="15" customHeight="1">
      <c r="A1081" s="9" t="s">
        <v>2425</v>
      </c>
      <c r="B1081" s="10" t="s">
        <v>2426</v>
      </c>
      <c r="C1081" s="11">
        <v>0</v>
      </c>
    </row>
    <row r="1082" spans="1:3" s="1" customFormat="1" ht="15" customHeight="1">
      <c r="A1082" s="9" t="s">
        <v>2427</v>
      </c>
      <c r="B1082" s="10" t="s">
        <v>2428</v>
      </c>
      <c r="C1082" s="11">
        <v>0</v>
      </c>
    </row>
    <row r="1083" spans="1:3" s="1" customFormat="1" ht="15" customHeight="1">
      <c r="A1083" s="9" t="s">
        <v>2429</v>
      </c>
      <c r="B1083" s="10" t="s">
        <v>2430</v>
      </c>
      <c r="C1083" s="11">
        <v>0</v>
      </c>
    </row>
    <row r="1084" spans="1:3" s="1" customFormat="1" ht="15" customHeight="1">
      <c r="A1084" s="9" t="s">
        <v>2431</v>
      </c>
      <c r="B1084" s="10" t="s">
        <v>2432</v>
      </c>
      <c r="C1084" s="11">
        <v>0</v>
      </c>
    </row>
    <row r="1085" spans="1:3" s="1" customFormat="1" ht="15" customHeight="1">
      <c r="A1085" s="9" t="s">
        <v>2433</v>
      </c>
      <c r="B1085" s="10" t="s">
        <v>2434</v>
      </c>
      <c r="C1085" s="11">
        <v>0</v>
      </c>
    </row>
    <row r="1086" spans="1:3" s="1" customFormat="1" ht="15" customHeight="1">
      <c r="A1086" s="9" t="s">
        <v>2435</v>
      </c>
      <c r="B1086" s="10" t="s">
        <v>2436</v>
      </c>
      <c r="C1086" s="11">
        <v>0</v>
      </c>
    </row>
    <row r="1087" spans="1:3" s="1" customFormat="1" ht="15" customHeight="1">
      <c r="A1087" s="9" t="s">
        <v>2437</v>
      </c>
      <c r="B1087" s="10" t="s">
        <v>2438</v>
      </c>
      <c r="C1087" s="11">
        <v>0</v>
      </c>
    </row>
    <row r="1088" spans="1:3" s="1" customFormat="1" ht="15" customHeight="1">
      <c r="A1088" s="9" t="s">
        <v>2439</v>
      </c>
      <c r="B1088" s="10" t="s">
        <v>402</v>
      </c>
      <c r="C1088" s="11">
        <v>0</v>
      </c>
    </row>
    <row r="1089" spans="1:3" s="1" customFormat="1" ht="15" customHeight="1">
      <c r="A1089" s="9" t="s">
        <v>2440</v>
      </c>
      <c r="B1089" s="10" t="s">
        <v>2441</v>
      </c>
      <c r="C1089" s="11">
        <v>833</v>
      </c>
    </row>
    <row r="1090" spans="1:3" s="1" customFormat="1" ht="15" customHeight="1">
      <c r="A1090" s="9" t="s">
        <v>2442</v>
      </c>
      <c r="B1090" s="10" t="s">
        <v>373</v>
      </c>
      <c r="C1090" s="11">
        <v>819</v>
      </c>
    </row>
    <row r="1091" spans="1:3" s="1" customFormat="1" ht="15" customHeight="1">
      <c r="A1091" s="9" t="s">
        <v>2443</v>
      </c>
      <c r="B1091" s="10" t="s">
        <v>45</v>
      </c>
      <c r="C1091" s="11">
        <v>182</v>
      </c>
    </row>
    <row r="1092" spans="1:3" s="1" customFormat="1" ht="15" customHeight="1">
      <c r="A1092" s="9" t="s">
        <v>2444</v>
      </c>
      <c r="B1092" s="10" t="s">
        <v>50</v>
      </c>
      <c r="C1092" s="11">
        <v>0</v>
      </c>
    </row>
    <row r="1093" spans="1:3" s="1" customFormat="1" ht="15" customHeight="1">
      <c r="A1093" s="9" t="s">
        <v>2445</v>
      </c>
      <c r="B1093" s="10" t="s">
        <v>82</v>
      </c>
      <c r="C1093" s="11">
        <v>0</v>
      </c>
    </row>
    <row r="1094" spans="1:3" s="1" customFormat="1" ht="15" customHeight="1">
      <c r="A1094" s="9" t="s">
        <v>2446</v>
      </c>
      <c r="B1094" s="10" t="s">
        <v>2447</v>
      </c>
      <c r="C1094" s="11">
        <v>0</v>
      </c>
    </row>
    <row r="1095" spans="1:3" s="1" customFormat="1" ht="15" customHeight="1">
      <c r="A1095" s="9" t="s">
        <v>2448</v>
      </c>
      <c r="B1095" s="10" t="s">
        <v>2449</v>
      </c>
      <c r="C1095" s="11">
        <v>0</v>
      </c>
    </row>
    <row r="1096" spans="1:3" s="1" customFormat="1" ht="15" customHeight="1">
      <c r="A1096" s="9" t="s">
        <v>2450</v>
      </c>
      <c r="B1096" s="10" t="s">
        <v>2451</v>
      </c>
      <c r="C1096" s="11">
        <v>0</v>
      </c>
    </row>
    <row r="1097" spans="1:3" s="1" customFormat="1" ht="15" customHeight="1">
      <c r="A1097" s="9" t="s">
        <v>2452</v>
      </c>
      <c r="B1097" s="10" t="s">
        <v>2453</v>
      </c>
      <c r="C1097" s="11">
        <v>0</v>
      </c>
    </row>
    <row r="1098" spans="1:3" s="1" customFormat="1" ht="15" customHeight="1">
      <c r="A1098" s="9" t="s">
        <v>2454</v>
      </c>
      <c r="B1098" s="10" t="s">
        <v>2455</v>
      </c>
      <c r="C1098" s="11">
        <v>0</v>
      </c>
    </row>
    <row r="1099" spans="1:3" s="1" customFormat="1" ht="15" customHeight="1">
      <c r="A1099" s="9" t="s">
        <v>2456</v>
      </c>
      <c r="B1099" s="10" t="s">
        <v>2457</v>
      </c>
      <c r="C1099" s="11">
        <v>0</v>
      </c>
    </row>
    <row r="1100" spans="1:3" s="1" customFormat="1" ht="15" customHeight="1">
      <c r="A1100" s="9" t="s">
        <v>2458</v>
      </c>
      <c r="B1100" s="10" t="s">
        <v>2459</v>
      </c>
      <c r="C1100" s="11">
        <v>0</v>
      </c>
    </row>
    <row r="1101" spans="1:3" s="1" customFormat="1" ht="15" customHeight="1">
      <c r="A1101" s="9" t="s">
        <v>2460</v>
      </c>
      <c r="B1101" s="10" t="s">
        <v>2461</v>
      </c>
      <c r="C1101" s="11">
        <v>0</v>
      </c>
    </row>
    <row r="1102" spans="1:3" s="1" customFormat="1" ht="15" customHeight="1">
      <c r="A1102" s="9" t="s">
        <v>2462</v>
      </c>
      <c r="B1102" s="10" t="s">
        <v>2463</v>
      </c>
      <c r="C1102" s="11">
        <v>0</v>
      </c>
    </row>
    <row r="1103" spans="1:3" s="1" customFormat="1" ht="15" customHeight="1">
      <c r="A1103" s="9" t="s">
        <v>2464</v>
      </c>
      <c r="B1103" s="10" t="s">
        <v>2465</v>
      </c>
      <c r="C1103" s="11">
        <v>0</v>
      </c>
    </row>
    <row r="1104" spans="1:3" s="1" customFormat="1" ht="15" customHeight="1">
      <c r="A1104" s="9" t="s">
        <v>2466</v>
      </c>
      <c r="B1104" s="10" t="s">
        <v>2467</v>
      </c>
      <c r="C1104" s="11">
        <v>0</v>
      </c>
    </row>
    <row r="1105" spans="1:3" s="1" customFormat="1" ht="15" customHeight="1">
      <c r="A1105" s="9" t="s">
        <v>2468</v>
      </c>
      <c r="B1105" s="10" t="s">
        <v>2469</v>
      </c>
      <c r="C1105" s="11">
        <v>0</v>
      </c>
    </row>
    <row r="1106" spans="1:3" s="1" customFormat="1" ht="15" customHeight="1">
      <c r="A1106" s="9" t="s">
        <v>2470</v>
      </c>
      <c r="B1106" s="10" t="s">
        <v>2471</v>
      </c>
      <c r="C1106" s="11">
        <v>0</v>
      </c>
    </row>
    <row r="1107" spans="1:3" s="1" customFormat="1" ht="15" customHeight="1">
      <c r="A1107" s="9" t="s">
        <v>2472</v>
      </c>
      <c r="B1107" s="10" t="s">
        <v>2473</v>
      </c>
      <c r="C1107" s="11">
        <v>0</v>
      </c>
    </row>
    <row r="1108" spans="1:3" s="1" customFormat="1" ht="15" customHeight="1">
      <c r="A1108" s="9" t="s">
        <v>2474</v>
      </c>
      <c r="B1108" s="10" t="s">
        <v>2475</v>
      </c>
      <c r="C1108" s="11">
        <v>0</v>
      </c>
    </row>
    <row r="1109" spans="1:3" s="1" customFormat="1" ht="15" customHeight="1">
      <c r="A1109" s="9" t="s">
        <v>2476</v>
      </c>
      <c r="B1109" s="10" t="s">
        <v>2477</v>
      </c>
      <c r="C1109" s="11">
        <v>0</v>
      </c>
    </row>
    <row r="1110" spans="1:3" s="1" customFormat="1" ht="15" customHeight="1">
      <c r="A1110" s="9" t="s">
        <v>2478</v>
      </c>
      <c r="B1110" s="10" t="s">
        <v>2479</v>
      </c>
      <c r="C1110" s="11">
        <v>0</v>
      </c>
    </row>
    <row r="1111" spans="1:3" s="1" customFormat="1" ht="15" customHeight="1">
      <c r="A1111" s="9" t="s">
        <v>2480</v>
      </c>
      <c r="B1111" s="10" t="s">
        <v>2481</v>
      </c>
      <c r="C1111" s="11">
        <v>0</v>
      </c>
    </row>
    <row r="1112" spans="1:3" s="1" customFormat="1" ht="15" customHeight="1">
      <c r="A1112" s="9" t="s">
        <v>2482</v>
      </c>
      <c r="B1112" s="10" t="s">
        <v>2483</v>
      </c>
      <c r="C1112" s="11">
        <v>0</v>
      </c>
    </row>
    <row r="1113" spans="1:3" s="1" customFormat="1" ht="15" customHeight="1">
      <c r="A1113" s="9" t="s">
        <v>2484</v>
      </c>
      <c r="B1113" s="10" t="s">
        <v>2485</v>
      </c>
      <c r="C1113" s="11">
        <v>0</v>
      </c>
    </row>
    <row r="1114" spans="1:3" s="1" customFormat="1" ht="15" customHeight="1">
      <c r="A1114" s="9" t="s">
        <v>2486</v>
      </c>
      <c r="B1114" s="10" t="s">
        <v>2487</v>
      </c>
      <c r="C1114" s="11">
        <v>0</v>
      </c>
    </row>
    <row r="1115" spans="1:3" s="1" customFormat="1" ht="15" customHeight="1">
      <c r="A1115" s="9" t="s">
        <v>2488</v>
      </c>
      <c r="B1115" s="10" t="s">
        <v>53</v>
      </c>
      <c r="C1115" s="11">
        <v>637</v>
      </c>
    </row>
    <row r="1116" spans="1:3" s="1" customFormat="1" ht="15" customHeight="1">
      <c r="A1116" s="9" t="s">
        <v>2489</v>
      </c>
      <c r="B1116" s="10" t="s">
        <v>374</v>
      </c>
      <c r="C1116" s="11">
        <v>0</v>
      </c>
    </row>
    <row r="1117" spans="1:3" s="1" customFormat="1" ht="15" customHeight="1">
      <c r="A1117" s="9" t="s">
        <v>2490</v>
      </c>
      <c r="B1117" s="10" t="s">
        <v>375</v>
      </c>
      <c r="C1117" s="11">
        <v>14</v>
      </c>
    </row>
    <row r="1118" spans="1:3" s="1" customFormat="1" ht="15" customHeight="1">
      <c r="A1118" s="9" t="s">
        <v>2491</v>
      </c>
      <c r="B1118" s="10" t="s">
        <v>45</v>
      </c>
      <c r="C1118" s="11">
        <v>0</v>
      </c>
    </row>
    <row r="1119" spans="1:3" s="1" customFormat="1" ht="15" customHeight="1">
      <c r="A1119" s="9" t="s">
        <v>2492</v>
      </c>
      <c r="B1119" s="10" t="s">
        <v>50</v>
      </c>
      <c r="C1119" s="11">
        <v>0</v>
      </c>
    </row>
    <row r="1120" spans="1:3" s="1" customFormat="1" ht="15" customHeight="1">
      <c r="A1120" s="9" t="s">
        <v>2493</v>
      </c>
      <c r="B1120" s="10" t="s">
        <v>82</v>
      </c>
      <c r="C1120" s="11">
        <v>0</v>
      </c>
    </row>
    <row r="1121" spans="1:3" s="1" customFormat="1" ht="15" customHeight="1">
      <c r="A1121" s="9" t="s">
        <v>2494</v>
      </c>
      <c r="B1121" s="10" t="s">
        <v>376</v>
      </c>
      <c r="C1121" s="11">
        <v>14</v>
      </c>
    </row>
    <row r="1122" spans="1:3" s="1" customFormat="1" ht="15" customHeight="1">
      <c r="A1122" s="9" t="s">
        <v>2495</v>
      </c>
      <c r="B1122" s="10" t="s">
        <v>2496</v>
      </c>
      <c r="C1122" s="11">
        <v>0</v>
      </c>
    </row>
    <row r="1123" spans="1:3" s="1" customFormat="1" ht="15" customHeight="1">
      <c r="A1123" s="9" t="s">
        <v>2497</v>
      </c>
      <c r="B1123" s="10" t="s">
        <v>2498</v>
      </c>
      <c r="C1123" s="11">
        <v>0</v>
      </c>
    </row>
    <row r="1124" spans="1:3" s="1" customFormat="1" ht="15" customHeight="1">
      <c r="A1124" s="9" t="s">
        <v>2499</v>
      </c>
      <c r="B1124" s="10" t="s">
        <v>2500</v>
      </c>
      <c r="C1124" s="11">
        <v>0</v>
      </c>
    </row>
    <row r="1125" spans="1:3" s="1" customFormat="1" ht="15" customHeight="1">
      <c r="A1125" s="9" t="s">
        <v>2501</v>
      </c>
      <c r="B1125" s="10" t="s">
        <v>2502</v>
      </c>
      <c r="C1125" s="11">
        <v>0</v>
      </c>
    </row>
    <row r="1126" spans="1:3" s="1" customFormat="1" ht="15" customHeight="1">
      <c r="A1126" s="9" t="s">
        <v>2503</v>
      </c>
      <c r="B1126" s="10" t="s">
        <v>2504</v>
      </c>
      <c r="C1126" s="11">
        <v>0</v>
      </c>
    </row>
    <row r="1127" spans="1:3" s="1" customFormat="1" ht="15" customHeight="1">
      <c r="A1127" s="9" t="s">
        <v>2505</v>
      </c>
      <c r="B1127" s="10" t="s">
        <v>2506</v>
      </c>
      <c r="C1127" s="11">
        <v>0</v>
      </c>
    </row>
    <row r="1128" spans="1:3" s="1" customFormat="1" ht="15" customHeight="1">
      <c r="A1128" s="9" t="s">
        <v>2507</v>
      </c>
      <c r="B1128" s="10" t="s">
        <v>2508</v>
      </c>
      <c r="C1128" s="11">
        <v>0</v>
      </c>
    </row>
    <row r="1129" spans="1:3" s="1" customFormat="1" ht="15" customHeight="1">
      <c r="A1129" s="9" t="s">
        <v>2509</v>
      </c>
      <c r="B1129" s="10" t="s">
        <v>2510</v>
      </c>
      <c r="C1129" s="11">
        <v>0</v>
      </c>
    </row>
    <row r="1130" spans="1:3" s="1" customFormat="1" ht="15" customHeight="1">
      <c r="A1130" s="9" t="s">
        <v>2511</v>
      </c>
      <c r="B1130" s="10" t="s">
        <v>2512</v>
      </c>
      <c r="C1130" s="11">
        <v>0</v>
      </c>
    </row>
    <row r="1131" spans="1:3" s="1" customFormat="1" ht="15" customHeight="1">
      <c r="A1131" s="9" t="s">
        <v>2513</v>
      </c>
      <c r="B1131" s="10" t="s">
        <v>2514</v>
      </c>
      <c r="C1131" s="11">
        <v>0</v>
      </c>
    </row>
    <row r="1132" spans="1:3" s="1" customFormat="1" ht="15" customHeight="1">
      <c r="A1132" s="9" t="s">
        <v>2515</v>
      </c>
      <c r="B1132" s="10" t="s">
        <v>2516</v>
      </c>
      <c r="C1132" s="11">
        <v>0</v>
      </c>
    </row>
    <row r="1133" spans="1:3" s="1" customFormat="1" ht="15" customHeight="1">
      <c r="A1133" s="9" t="s">
        <v>2517</v>
      </c>
      <c r="B1133" s="10" t="s">
        <v>2518</v>
      </c>
      <c r="C1133" s="11">
        <v>0</v>
      </c>
    </row>
    <row r="1134" spans="1:3" s="1" customFormat="1" ht="15" customHeight="1">
      <c r="A1134" s="9" t="s">
        <v>2519</v>
      </c>
      <c r="B1134" s="10" t="s">
        <v>378</v>
      </c>
      <c r="C1134" s="11">
        <v>0</v>
      </c>
    </row>
    <row r="1135" spans="1:3" s="1" customFormat="1" ht="15" customHeight="1">
      <c r="A1135" s="9" t="s">
        <v>2520</v>
      </c>
      <c r="B1135" s="10" t="s">
        <v>2521</v>
      </c>
      <c r="C1135" s="11">
        <v>0</v>
      </c>
    </row>
    <row r="1136" spans="1:3" s="1" customFormat="1" ht="15" customHeight="1">
      <c r="A1136" s="9" t="s">
        <v>2522</v>
      </c>
      <c r="B1136" s="10" t="s">
        <v>2523</v>
      </c>
      <c r="C1136" s="11">
        <v>0</v>
      </c>
    </row>
    <row r="1137" spans="1:3" s="1" customFormat="1" ht="15" customHeight="1">
      <c r="A1137" s="9" t="s">
        <v>2524</v>
      </c>
      <c r="B1137" s="10" t="s">
        <v>2525</v>
      </c>
      <c r="C1137" s="11">
        <v>0</v>
      </c>
    </row>
    <row r="1138" spans="1:3" s="1" customFormat="1" ht="15" customHeight="1">
      <c r="A1138" s="9" t="s">
        <v>2526</v>
      </c>
      <c r="B1138" s="10" t="s">
        <v>2527</v>
      </c>
      <c r="C1138" s="11">
        <v>0</v>
      </c>
    </row>
    <row r="1139" spans="1:3" s="1" customFormat="1" ht="15" customHeight="1">
      <c r="A1139" s="9" t="s">
        <v>2528</v>
      </c>
      <c r="B1139" s="10" t="s">
        <v>379</v>
      </c>
      <c r="C1139" s="11">
        <v>0</v>
      </c>
    </row>
    <row r="1140" spans="1:3" s="1" customFormat="1" ht="15" customHeight="1">
      <c r="A1140" s="9" t="s">
        <v>2529</v>
      </c>
      <c r="B1140" s="10" t="s">
        <v>2530</v>
      </c>
      <c r="C1140" s="11">
        <v>0</v>
      </c>
    </row>
    <row r="1141" spans="1:3" s="1" customFormat="1" ht="15" customHeight="1">
      <c r="A1141" s="9" t="s">
        <v>2531</v>
      </c>
      <c r="B1141" s="10" t="s">
        <v>380</v>
      </c>
      <c r="C1141" s="11">
        <v>0</v>
      </c>
    </row>
    <row r="1142" spans="1:3" s="1" customFormat="1" ht="15" customHeight="1">
      <c r="A1142" s="9" t="s">
        <v>2532</v>
      </c>
      <c r="B1142" s="10" t="s">
        <v>2533</v>
      </c>
      <c r="C1142" s="11">
        <v>0</v>
      </c>
    </row>
    <row r="1143" spans="1:3" s="1" customFormat="1" ht="15" customHeight="1">
      <c r="A1143" s="9" t="s">
        <v>2534</v>
      </c>
      <c r="B1143" s="10" t="s">
        <v>2535</v>
      </c>
      <c r="C1143" s="11">
        <v>0</v>
      </c>
    </row>
    <row r="1144" spans="1:3" s="1" customFormat="1" ht="15" customHeight="1">
      <c r="A1144" s="9" t="s">
        <v>2536</v>
      </c>
      <c r="B1144" s="10" t="s">
        <v>2537</v>
      </c>
      <c r="C1144" s="11">
        <v>0</v>
      </c>
    </row>
    <row r="1145" spans="1:3" s="1" customFormat="1" ht="15" customHeight="1">
      <c r="A1145" s="9" t="s">
        <v>2538</v>
      </c>
      <c r="B1145" s="10" t="s">
        <v>2539</v>
      </c>
      <c r="C1145" s="11">
        <v>0</v>
      </c>
    </row>
    <row r="1146" spans="1:3" s="1" customFormat="1" ht="15" customHeight="1">
      <c r="A1146" s="9" t="s">
        <v>2540</v>
      </c>
      <c r="B1146" s="10" t="s">
        <v>2541</v>
      </c>
      <c r="C1146" s="11">
        <v>0</v>
      </c>
    </row>
    <row r="1147" spans="1:3" s="1" customFormat="1" ht="15" customHeight="1">
      <c r="A1147" s="9" t="s">
        <v>2542</v>
      </c>
      <c r="B1147" s="10" t="s">
        <v>2543</v>
      </c>
      <c r="C1147" s="11">
        <v>0</v>
      </c>
    </row>
    <row r="1148" spans="1:3" s="1" customFormat="1" ht="15" customHeight="1">
      <c r="A1148" s="9" t="s">
        <v>2544</v>
      </c>
      <c r="B1148" s="10" t="s">
        <v>2545</v>
      </c>
      <c r="C1148" s="11">
        <v>0</v>
      </c>
    </row>
    <row r="1149" spans="1:3" s="1" customFormat="1" ht="15" customHeight="1">
      <c r="A1149" s="9" t="s">
        <v>2546</v>
      </c>
      <c r="B1149" s="10" t="s">
        <v>2547</v>
      </c>
      <c r="C1149" s="11">
        <v>0</v>
      </c>
    </row>
    <row r="1150" spans="1:3" s="1" customFormat="1" ht="15" customHeight="1">
      <c r="A1150" s="9" t="s">
        <v>2548</v>
      </c>
      <c r="B1150" s="10" t="s">
        <v>2549</v>
      </c>
      <c r="C1150" s="11">
        <v>0</v>
      </c>
    </row>
    <row r="1151" spans="1:3" s="1" customFormat="1" ht="15" customHeight="1">
      <c r="A1151" s="9" t="s">
        <v>2550</v>
      </c>
      <c r="B1151" s="10" t="s">
        <v>2551</v>
      </c>
      <c r="C1151" s="11">
        <v>0</v>
      </c>
    </row>
    <row r="1152" spans="1:3" s="1" customFormat="1" ht="15" customHeight="1">
      <c r="A1152" s="9" t="s">
        <v>2552</v>
      </c>
      <c r="B1152" s="10" t="s">
        <v>2553</v>
      </c>
      <c r="C1152" s="11">
        <v>0</v>
      </c>
    </row>
    <row r="1153" spans="1:3" s="1" customFormat="1" ht="15" customHeight="1">
      <c r="A1153" s="9" t="s">
        <v>2554</v>
      </c>
      <c r="B1153" s="10" t="s">
        <v>2555</v>
      </c>
      <c r="C1153" s="11">
        <v>0</v>
      </c>
    </row>
    <row r="1154" spans="1:3" s="1" customFormat="1" ht="15" customHeight="1">
      <c r="A1154" s="9" t="s">
        <v>2556</v>
      </c>
      <c r="B1154" s="10" t="s">
        <v>382</v>
      </c>
      <c r="C1154" s="11">
        <v>0</v>
      </c>
    </row>
    <row r="1155" spans="1:3" s="1" customFormat="1" ht="15" customHeight="1">
      <c r="A1155" s="9" t="s">
        <v>2557</v>
      </c>
      <c r="B1155" s="10" t="s">
        <v>45</v>
      </c>
      <c r="C1155" s="11">
        <v>0</v>
      </c>
    </row>
    <row r="1156" spans="1:3" s="1" customFormat="1" ht="15" customHeight="1">
      <c r="A1156" s="9" t="s">
        <v>2558</v>
      </c>
      <c r="B1156" s="10" t="s">
        <v>50</v>
      </c>
      <c r="C1156" s="11">
        <v>0</v>
      </c>
    </row>
    <row r="1157" spans="1:3" s="1" customFormat="1" ht="15" customHeight="1">
      <c r="A1157" s="9" t="s">
        <v>2559</v>
      </c>
      <c r="B1157" s="10" t="s">
        <v>82</v>
      </c>
      <c r="C1157" s="11">
        <v>0</v>
      </c>
    </row>
    <row r="1158" spans="1:3" s="1" customFormat="1" ht="15" customHeight="1">
      <c r="A1158" s="9" t="s">
        <v>2560</v>
      </c>
      <c r="B1158" s="10" t="s">
        <v>2561</v>
      </c>
      <c r="C1158" s="11">
        <v>0</v>
      </c>
    </row>
    <row r="1159" spans="1:3" s="1" customFormat="1" ht="15" customHeight="1">
      <c r="A1159" s="9" t="s">
        <v>2562</v>
      </c>
      <c r="B1159" s="10" t="s">
        <v>2563</v>
      </c>
      <c r="C1159" s="11">
        <v>0</v>
      </c>
    </row>
    <row r="1160" spans="1:3" s="1" customFormat="1" ht="15" customHeight="1">
      <c r="A1160" s="9" t="s">
        <v>2564</v>
      </c>
      <c r="B1160" s="10" t="s">
        <v>383</v>
      </c>
      <c r="C1160" s="11">
        <v>0</v>
      </c>
    </row>
    <row r="1161" spans="1:3" s="1" customFormat="1" ht="15" customHeight="1">
      <c r="A1161" s="9" t="s">
        <v>2565</v>
      </c>
      <c r="B1161" s="10" t="s">
        <v>2566</v>
      </c>
      <c r="C1161" s="11">
        <v>0</v>
      </c>
    </row>
    <row r="1162" spans="1:3" s="1" customFormat="1" ht="15" customHeight="1">
      <c r="A1162" s="9" t="s">
        <v>2567</v>
      </c>
      <c r="B1162" s="10" t="s">
        <v>2568</v>
      </c>
      <c r="C1162" s="11">
        <v>0</v>
      </c>
    </row>
    <row r="1163" spans="1:3" s="1" customFormat="1" ht="15" customHeight="1">
      <c r="A1163" s="9" t="s">
        <v>2569</v>
      </c>
      <c r="B1163" s="10" t="s">
        <v>2570</v>
      </c>
      <c r="C1163" s="11">
        <v>0</v>
      </c>
    </row>
    <row r="1164" spans="1:3" s="1" customFormat="1" ht="15" customHeight="1">
      <c r="A1164" s="9" t="s">
        <v>2571</v>
      </c>
      <c r="B1164" s="10" t="s">
        <v>2572</v>
      </c>
      <c r="C1164" s="11">
        <v>0</v>
      </c>
    </row>
    <row r="1165" spans="1:3" s="1" customFormat="1" ht="15" customHeight="1">
      <c r="A1165" s="9" t="s">
        <v>2573</v>
      </c>
      <c r="B1165" s="10" t="s">
        <v>2574</v>
      </c>
      <c r="C1165" s="11">
        <v>0</v>
      </c>
    </row>
    <row r="1166" spans="1:3" s="1" customFormat="1" ht="15" customHeight="1">
      <c r="A1166" s="9" t="s">
        <v>2575</v>
      </c>
      <c r="B1166" s="10" t="s">
        <v>2576</v>
      </c>
      <c r="C1166" s="11">
        <v>0</v>
      </c>
    </row>
    <row r="1167" spans="1:3" s="1" customFormat="1" ht="15" customHeight="1">
      <c r="A1167" s="9" t="s">
        <v>2577</v>
      </c>
      <c r="B1167" s="10" t="s">
        <v>53</v>
      </c>
      <c r="C1167" s="11">
        <v>0</v>
      </c>
    </row>
    <row r="1168" spans="1:3" s="1" customFormat="1" ht="15" customHeight="1">
      <c r="A1168" s="9" t="s">
        <v>2578</v>
      </c>
      <c r="B1168" s="10" t="s">
        <v>2579</v>
      </c>
      <c r="C1168" s="11">
        <v>0</v>
      </c>
    </row>
    <row r="1169" spans="1:3" s="1" customFormat="1" ht="15" customHeight="1">
      <c r="A1169" s="9" t="s">
        <v>2580</v>
      </c>
      <c r="B1169" s="10" t="s">
        <v>2581</v>
      </c>
      <c r="C1169" s="11">
        <v>0</v>
      </c>
    </row>
    <row r="1170" spans="1:3" s="1" customFormat="1" ht="15" customHeight="1">
      <c r="A1170" s="9" t="s">
        <v>2582</v>
      </c>
      <c r="B1170" s="10" t="s">
        <v>45</v>
      </c>
      <c r="C1170" s="11">
        <v>0</v>
      </c>
    </row>
    <row r="1171" spans="1:3" s="1" customFormat="1" ht="15" customHeight="1">
      <c r="A1171" s="9" t="s">
        <v>2583</v>
      </c>
      <c r="B1171" s="10" t="s">
        <v>50</v>
      </c>
      <c r="C1171" s="11">
        <v>0</v>
      </c>
    </row>
    <row r="1172" spans="1:3" s="1" customFormat="1" ht="15" customHeight="1">
      <c r="A1172" s="9" t="s">
        <v>2584</v>
      </c>
      <c r="B1172" s="10" t="s">
        <v>82</v>
      </c>
      <c r="C1172" s="11">
        <v>0</v>
      </c>
    </row>
    <row r="1173" spans="1:3" s="1" customFormat="1" ht="15" customHeight="1">
      <c r="A1173" s="9" t="s">
        <v>2585</v>
      </c>
      <c r="B1173" s="10" t="s">
        <v>2586</v>
      </c>
      <c r="C1173" s="11">
        <v>0</v>
      </c>
    </row>
    <row r="1174" spans="1:3" s="1" customFormat="1" ht="15" customHeight="1">
      <c r="A1174" s="9" t="s">
        <v>2587</v>
      </c>
      <c r="B1174" s="10" t="s">
        <v>2588</v>
      </c>
      <c r="C1174" s="11">
        <v>0</v>
      </c>
    </row>
    <row r="1175" spans="1:3" s="1" customFormat="1" ht="15" customHeight="1">
      <c r="A1175" s="9" t="s">
        <v>2589</v>
      </c>
      <c r="B1175" s="10" t="s">
        <v>2590</v>
      </c>
      <c r="C1175" s="11">
        <v>0</v>
      </c>
    </row>
    <row r="1176" spans="1:3" s="1" customFormat="1" ht="15" customHeight="1">
      <c r="A1176" s="9" t="s">
        <v>2591</v>
      </c>
      <c r="B1176" s="10" t="s">
        <v>2592</v>
      </c>
      <c r="C1176" s="11">
        <v>0</v>
      </c>
    </row>
    <row r="1177" spans="1:3" s="1" customFormat="1" ht="15" customHeight="1">
      <c r="A1177" s="9" t="s">
        <v>2593</v>
      </c>
      <c r="B1177" s="10" t="s">
        <v>2594</v>
      </c>
      <c r="C1177" s="11">
        <v>0</v>
      </c>
    </row>
    <row r="1178" spans="1:3" s="1" customFormat="1" ht="15" customHeight="1">
      <c r="A1178" s="9" t="s">
        <v>2595</v>
      </c>
      <c r="B1178" s="10" t="s">
        <v>2596</v>
      </c>
      <c r="C1178" s="11">
        <v>0</v>
      </c>
    </row>
    <row r="1179" spans="1:3" s="1" customFormat="1" ht="15" customHeight="1">
      <c r="A1179" s="9" t="s">
        <v>2597</v>
      </c>
      <c r="B1179" s="10" t="s">
        <v>2598</v>
      </c>
      <c r="C1179" s="11">
        <v>0</v>
      </c>
    </row>
    <row r="1180" spans="1:3" s="1" customFormat="1" ht="15" customHeight="1">
      <c r="A1180" s="9" t="s">
        <v>2599</v>
      </c>
      <c r="B1180" s="10" t="s">
        <v>2600</v>
      </c>
      <c r="C1180" s="11">
        <v>0</v>
      </c>
    </row>
    <row r="1181" spans="1:3" s="1" customFormat="1" ht="15" customHeight="1">
      <c r="A1181" s="9" t="s">
        <v>2601</v>
      </c>
      <c r="B1181" s="10" t="s">
        <v>53</v>
      </c>
      <c r="C1181" s="11">
        <v>0</v>
      </c>
    </row>
    <row r="1182" spans="1:3" s="1" customFormat="1" ht="15" customHeight="1">
      <c r="A1182" s="9" t="s">
        <v>2602</v>
      </c>
      <c r="B1182" s="10" t="s">
        <v>2603</v>
      </c>
      <c r="C1182" s="11">
        <v>0</v>
      </c>
    </row>
    <row r="1183" spans="1:3" s="1" customFormat="1" ht="15" customHeight="1">
      <c r="A1183" s="9" t="s">
        <v>2604</v>
      </c>
      <c r="B1183" s="10" t="s">
        <v>2605</v>
      </c>
      <c r="C1183" s="11">
        <v>0</v>
      </c>
    </row>
    <row r="1184" spans="1:3" s="1" customFormat="1" ht="15" customHeight="1">
      <c r="A1184" s="9" t="s">
        <v>2606</v>
      </c>
      <c r="B1184" s="10" t="s">
        <v>2607</v>
      </c>
      <c r="C1184" s="11">
        <v>0</v>
      </c>
    </row>
    <row r="1185" spans="1:3" s="1" customFormat="1" ht="15" customHeight="1">
      <c r="A1185" s="9" t="s">
        <v>2608</v>
      </c>
      <c r="B1185" s="10" t="s">
        <v>2609</v>
      </c>
      <c r="C1185" s="11">
        <v>0</v>
      </c>
    </row>
    <row r="1186" spans="1:3" s="1" customFormat="1" ht="15" customHeight="1">
      <c r="A1186" s="9" t="s">
        <v>2610</v>
      </c>
      <c r="B1186" s="10" t="s">
        <v>2611</v>
      </c>
      <c r="C1186" s="11">
        <v>0</v>
      </c>
    </row>
    <row r="1187" spans="1:3" s="1" customFormat="1" ht="15" customHeight="1">
      <c r="A1187" s="9" t="s">
        <v>2612</v>
      </c>
      <c r="B1187" s="10" t="s">
        <v>2613</v>
      </c>
      <c r="C1187" s="11">
        <v>0</v>
      </c>
    </row>
    <row r="1188" spans="1:3" s="1" customFormat="1" ht="15" customHeight="1">
      <c r="A1188" s="9" t="s">
        <v>2614</v>
      </c>
      <c r="B1188" s="10" t="s">
        <v>2615</v>
      </c>
      <c r="C1188" s="11">
        <v>0</v>
      </c>
    </row>
    <row r="1189" spans="1:3" s="1" customFormat="1" ht="15" customHeight="1">
      <c r="A1189" s="9" t="s">
        <v>2616</v>
      </c>
      <c r="B1189" s="10" t="s">
        <v>2617</v>
      </c>
      <c r="C1189" s="11">
        <v>0</v>
      </c>
    </row>
    <row r="1190" spans="1:3" s="1" customFormat="1" ht="15" customHeight="1">
      <c r="A1190" s="9" t="s">
        <v>2618</v>
      </c>
      <c r="B1190" s="10" t="s">
        <v>2619</v>
      </c>
      <c r="C1190" s="11">
        <v>0</v>
      </c>
    </row>
    <row r="1191" spans="1:3" s="1" customFormat="1" ht="15" customHeight="1">
      <c r="A1191" s="9" t="s">
        <v>2620</v>
      </c>
      <c r="B1191" s="10" t="s">
        <v>2621</v>
      </c>
      <c r="C1191" s="11">
        <v>0</v>
      </c>
    </row>
    <row r="1192" spans="1:3" s="1" customFormat="1" ht="15" customHeight="1">
      <c r="A1192" s="9" t="s">
        <v>2622</v>
      </c>
      <c r="B1192" s="10" t="s">
        <v>2623</v>
      </c>
      <c r="C1192" s="11">
        <v>0</v>
      </c>
    </row>
    <row r="1193" spans="1:3" s="1" customFormat="1" ht="15" customHeight="1">
      <c r="A1193" s="9" t="s">
        <v>2624</v>
      </c>
      <c r="B1193" s="10" t="s">
        <v>2625</v>
      </c>
      <c r="C1193" s="11">
        <v>0</v>
      </c>
    </row>
    <row r="1194" spans="1:3" s="1" customFormat="1" ht="15" customHeight="1">
      <c r="A1194" s="9" t="s">
        <v>2626</v>
      </c>
      <c r="B1194" s="10" t="s">
        <v>2627</v>
      </c>
      <c r="C1194" s="11">
        <v>0</v>
      </c>
    </row>
    <row r="1195" spans="1:3" s="1" customFormat="1" ht="15" customHeight="1">
      <c r="A1195" s="9" t="s">
        <v>2628</v>
      </c>
      <c r="B1195" s="10" t="s">
        <v>2629</v>
      </c>
      <c r="C1195" s="11">
        <v>0</v>
      </c>
    </row>
    <row r="1196" spans="1:3" s="1" customFormat="1" ht="15" customHeight="1">
      <c r="A1196" s="9" t="s">
        <v>2630</v>
      </c>
      <c r="B1196" s="10" t="s">
        <v>2631</v>
      </c>
      <c r="C1196" s="11">
        <v>0</v>
      </c>
    </row>
    <row r="1197" spans="1:3" s="1" customFormat="1" ht="15" customHeight="1">
      <c r="A1197" s="9" t="s">
        <v>2632</v>
      </c>
      <c r="B1197" s="10" t="s">
        <v>2633</v>
      </c>
      <c r="C1197" s="11">
        <v>0</v>
      </c>
    </row>
    <row r="1198" spans="1:3" s="1" customFormat="1" ht="15" customHeight="1">
      <c r="A1198" s="9" t="s">
        <v>2634</v>
      </c>
      <c r="B1198" s="10" t="s">
        <v>2635</v>
      </c>
      <c r="C1198" s="11">
        <v>0</v>
      </c>
    </row>
    <row r="1199" spans="1:3" s="1" customFormat="1" ht="15" customHeight="1">
      <c r="A1199" s="9" t="s">
        <v>2636</v>
      </c>
      <c r="B1199" s="10" t="s">
        <v>2637</v>
      </c>
      <c r="C1199" s="11">
        <v>0</v>
      </c>
    </row>
    <row r="1200" spans="1:3" s="1" customFormat="1" ht="15" customHeight="1">
      <c r="A1200" s="9" t="s">
        <v>2638</v>
      </c>
      <c r="B1200" s="10" t="s">
        <v>2639</v>
      </c>
      <c r="C1200" s="11">
        <v>0</v>
      </c>
    </row>
    <row r="1201" spans="1:3" s="1" customFormat="1" ht="15" customHeight="1">
      <c r="A1201" s="9" t="s">
        <v>2640</v>
      </c>
      <c r="B1201" s="10" t="s">
        <v>2641</v>
      </c>
      <c r="C1201" s="11">
        <v>0</v>
      </c>
    </row>
    <row r="1202" spans="1:3" s="1" customFormat="1" ht="15" customHeight="1">
      <c r="A1202" s="9" t="s">
        <v>2642</v>
      </c>
      <c r="B1202" s="10" t="s">
        <v>2643</v>
      </c>
      <c r="C1202" s="11">
        <v>0</v>
      </c>
    </row>
    <row r="1203" spans="1:3" s="1" customFormat="1" ht="15" customHeight="1">
      <c r="A1203" s="9" t="s">
        <v>2644</v>
      </c>
      <c r="B1203" s="10" t="s">
        <v>2645</v>
      </c>
      <c r="C1203" s="11">
        <v>0</v>
      </c>
    </row>
    <row r="1204" spans="1:3" s="1" customFormat="1" ht="15" customHeight="1">
      <c r="A1204" s="9" t="s">
        <v>2646</v>
      </c>
      <c r="B1204" s="10" t="s">
        <v>2647</v>
      </c>
      <c r="C1204" s="11">
        <v>0</v>
      </c>
    </row>
    <row r="1205" spans="1:3" s="1" customFormat="1" ht="15" customHeight="1">
      <c r="A1205" s="9" t="s">
        <v>2648</v>
      </c>
      <c r="B1205" s="10" t="s">
        <v>2649</v>
      </c>
      <c r="C1205" s="11">
        <v>0</v>
      </c>
    </row>
    <row r="1206" spans="1:3" s="1" customFormat="1" ht="15" customHeight="1">
      <c r="A1206" s="9" t="s">
        <v>2650</v>
      </c>
      <c r="B1206" s="10" t="s">
        <v>2651</v>
      </c>
      <c r="C1206" s="11">
        <v>764</v>
      </c>
    </row>
    <row r="1207" spans="1:3" s="1" customFormat="1" ht="15" customHeight="1">
      <c r="A1207" s="9" t="s">
        <v>2652</v>
      </c>
      <c r="B1207" s="10" t="s">
        <v>385</v>
      </c>
      <c r="C1207" s="11">
        <v>261</v>
      </c>
    </row>
    <row r="1208" spans="1:3" s="1" customFormat="1" ht="15" customHeight="1">
      <c r="A1208" s="9" t="s">
        <v>2653</v>
      </c>
      <c r="B1208" s="10" t="s">
        <v>45</v>
      </c>
      <c r="C1208" s="11">
        <v>261</v>
      </c>
    </row>
    <row r="1209" spans="1:3" s="1" customFormat="1" ht="15" customHeight="1">
      <c r="A1209" s="9" t="s">
        <v>2654</v>
      </c>
      <c r="B1209" s="10" t="s">
        <v>50</v>
      </c>
      <c r="C1209" s="11">
        <v>0</v>
      </c>
    </row>
    <row r="1210" spans="1:3" s="1" customFormat="1" ht="15" customHeight="1">
      <c r="A1210" s="9" t="s">
        <v>2655</v>
      </c>
      <c r="B1210" s="10" t="s">
        <v>82</v>
      </c>
      <c r="C1210" s="11">
        <v>0</v>
      </c>
    </row>
    <row r="1211" spans="1:3" s="1" customFormat="1" ht="15" customHeight="1">
      <c r="A1211" s="9" t="s">
        <v>2656</v>
      </c>
      <c r="B1211" s="10" t="s">
        <v>2657</v>
      </c>
      <c r="C1211" s="11">
        <v>0</v>
      </c>
    </row>
    <row r="1212" spans="1:3" s="1" customFormat="1" ht="15" customHeight="1">
      <c r="A1212" s="9" t="s">
        <v>2658</v>
      </c>
      <c r="B1212" s="10" t="s">
        <v>2659</v>
      </c>
      <c r="C1212" s="11">
        <v>0</v>
      </c>
    </row>
    <row r="1213" spans="1:3" s="1" customFormat="1" ht="15" customHeight="1">
      <c r="A1213" s="9" t="s">
        <v>2660</v>
      </c>
      <c r="B1213" s="10" t="s">
        <v>387</v>
      </c>
      <c r="C1213" s="11">
        <v>0</v>
      </c>
    </row>
    <row r="1214" spans="1:3" s="1" customFormat="1" ht="15" customHeight="1">
      <c r="A1214" s="9" t="s">
        <v>2661</v>
      </c>
      <c r="B1214" s="10" t="s">
        <v>2662</v>
      </c>
      <c r="C1214" s="11">
        <v>0</v>
      </c>
    </row>
    <row r="1215" spans="1:3" s="1" customFormat="1" ht="15" customHeight="1">
      <c r="A1215" s="9" t="s">
        <v>2663</v>
      </c>
      <c r="B1215" s="10" t="s">
        <v>2664</v>
      </c>
      <c r="C1215" s="11">
        <v>0</v>
      </c>
    </row>
    <row r="1216" spans="1:3" s="1" customFormat="1" ht="15" customHeight="1">
      <c r="A1216" s="9" t="s">
        <v>2665</v>
      </c>
      <c r="B1216" s="10" t="s">
        <v>2666</v>
      </c>
      <c r="C1216" s="11">
        <v>0</v>
      </c>
    </row>
    <row r="1217" spans="1:3" s="1" customFormat="1" ht="15" customHeight="1">
      <c r="A1217" s="9" t="s">
        <v>2667</v>
      </c>
      <c r="B1217" s="10" t="s">
        <v>53</v>
      </c>
      <c r="C1217" s="11">
        <v>0</v>
      </c>
    </row>
    <row r="1218" spans="1:3" s="1" customFormat="1" ht="15" customHeight="1">
      <c r="A1218" s="9" t="s">
        <v>2668</v>
      </c>
      <c r="B1218" s="10" t="s">
        <v>2669</v>
      </c>
      <c r="C1218" s="11">
        <v>0</v>
      </c>
    </row>
    <row r="1219" spans="1:3" s="1" customFormat="1" ht="15" customHeight="1">
      <c r="A1219" s="9" t="s">
        <v>2670</v>
      </c>
      <c r="B1219" s="10" t="s">
        <v>388</v>
      </c>
      <c r="C1219" s="11">
        <v>292</v>
      </c>
    </row>
    <row r="1220" spans="1:3" s="1" customFormat="1" ht="15" customHeight="1">
      <c r="A1220" s="9" t="s">
        <v>2671</v>
      </c>
      <c r="B1220" s="10" t="s">
        <v>45</v>
      </c>
      <c r="C1220" s="11">
        <v>0</v>
      </c>
    </row>
    <row r="1221" spans="1:3" s="1" customFormat="1" ht="15" customHeight="1">
      <c r="A1221" s="9" t="s">
        <v>2672</v>
      </c>
      <c r="B1221" s="10" t="s">
        <v>50</v>
      </c>
      <c r="C1221" s="11">
        <v>0</v>
      </c>
    </row>
    <row r="1222" spans="1:3" s="1" customFormat="1" ht="15" customHeight="1">
      <c r="A1222" s="9" t="s">
        <v>2673</v>
      </c>
      <c r="B1222" s="10" t="s">
        <v>82</v>
      </c>
      <c r="C1222" s="11">
        <v>0</v>
      </c>
    </row>
    <row r="1223" spans="1:3" s="1" customFormat="1" ht="15" customHeight="1">
      <c r="A1223" s="9" t="s">
        <v>2674</v>
      </c>
      <c r="B1223" s="10" t="s">
        <v>389</v>
      </c>
      <c r="C1223" s="11">
        <v>292</v>
      </c>
    </row>
    <row r="1224" spans="1:3" s="1" customFormat="1" ht="15" customHeight="1">
      <c r="A1224" s="9" t="s">
        <v>2675</v>
      </c>
      <c r="B1224" s="10" t="s">
        <v>2676</v>
      </c>
      <c r="C1224" s="11">
        <v>0</v>
      </c>
    </row>
    <row r="1225" spans="1:3" s="1" customFormat="1" ht="15" customHeight="1">
      <c r="A1225" s="9" t="s">
        <v>2677</v>
      </c>
      <c r="B1225" s="10" t="s">
        <v>2678</v>
      </c>
      <c r="C1225" s="11">
        <v>0</v>
      </c>
    </row>
    <row r="1226" spans="1:3" s="1" customFormat="1" ht="15" customHeight="1">
      <c r="A1226" s="9" t="s">
        <v>2679</v>
      </c>
      <c r="B1226" s="10" t="s">
        <v>45</v>
      </c>
      <c r="C1226" s="11">
        <v>0</v>
      </c>
    </row>
    <row r="1227" spans="1:3" s="1" customFormat="1" ht="15" customHeight="1">
      <c r="A1227" s="9" t="s">
        <v>2680</v>
      </c>
      <c r="B1227" s="10" t="s">
        <v>50</v>
      </c>
      <c r="C1227" s="11">
        <v>0</v>
      </c>
    </row>
    <row r="1228" spans="1:3" s="1" customFormat="1" ht="15" customHeight="1">
      <c r="A1228" s="9" t="s">
        <v>2681</v>
      </c>
      <c r="B1228" s="10" t="s">
        <v>82</v>
      </c>
      <c r="C1228" s="11">
        <v>0</v>
      </c>
    </row>
    <row r="1229" spans="1:3" s="1" customFormat="1" ht="15" customHeight="1">
      <c r="A1229" s="9" t="s">
        <v>2682</v>
      </c>
      <c r="B1229" s="10" t="s">
        <v>2683</v>
      </c>
      <c r="C1229" s="11">
        <v>0</v>
      </c>
    </row>
    <row r="1230" spans="1:3" s="1" customFormat="1" ht="15" customHeight="1">
      <c r="A1230" s="9" t="s">
        <v>2684</v>
      </c>
      <c r="B1230" s="10" t="s">
        <v>2685</v>
      </c>
      <c r="C1230" s="11">
        <v>0</v>
      </c>
    </row>
    <row r="1231" spans="1:3" s="1" customFormat="1" ht="15" customHeight="1">
      <c r="A1231" s="9" t="s">
        <v>2686</v>
      </c>
      <c r="B1231" s="10" t="s">
        <v>2687</v>
      </c>
      <c r="C1231" s="11">
        <v>0</v>
      </c>
    </row>
    <row r="1232" spans="1:3" s="1" customFormat="1" ht="15" customHeight="1">
      <c r="A1232" s="9" t="s">
        <v>2688</v>
      </c>
      <c r="B1232" s="10" t="s">
        <v>45</v>
      </c>
      <c r="C1232" s="11">
        <v>0</v>
      </c>
    </row>
    <row r="1233" spans="1:3" s="1" customFormat="1" ht="15" customHeight="1">
      <c r="A1233" s="9" t="s">
        <v>2689</v>
      </c>
      <c r="B1233" s="10" t="s">
        <v>50</v>
      </c>
      <c r="C1233" s="11">
        <v>0</v>
      </c>
    </row>
    <row r="1234" spans="1:3" s="1" customFormat="1" ht="15" customHeight="1">
      <c r="A1234" s="9" t="s">
        <v>2690</v>
      </c>
      <c r="B1234" s="10" t="s">
        <v>82</v>
      </c>
      <c r="C1234" s="11">
        <v>0</v>
      </c>
    </row>
    <row r="1235" spans="1:3" s="1" customFormat="1" ht="15" customHeight="1">
      <c r="A1235" s="9" t="s">
        <v>2691</v>
      </c>
      <c r="B1235" s="10" t="s">
        <v>2692</v>
      </c>
      <c r="C1235" s="11">
        <v>0</v>
      </c>
    </row>
    <row r="1236" spans="1:3" s="1" customFormat="1" ht="15" customHeight="1">
      <c r="A1236" s="9" t="s">
        <v>2693</v>
      </c>
      <c r="B1236" s="10" t="s">
        <v>2694</v>
      </c>
      <c r="C1236" s="11">
        <v>0</v>
      </c>
    </row>
    <row r="1237" spans="1:3" s="1" customFormat="1" ht="15" customHeight="1">
      <c r="A1237" s="9" t="s">
        <v>2695</v>
      </c>
      <c r="B1237" s="10" t="s">
        <v>53</v>
      </c>
      <c r="C1237" s="11">
        <v>0</v>
      </c>
    </row>
    <row r="1238" spans="1:3" s="1" customFormat="1" ht="15" customHeight="1">
      <c r="A1238" s="9" t="s">
        <v>2696</v>
      </c>
      <c r="B1238" s="10" t="s">
        <v>2697</v>
      </c>
      <c r="C1238" s="11">
        <v>0</v>
      </c>
    </row>
    <row r="1239" spans="1:3" s="1" customFormat="1" ht="15" customHeight="1">
      <c r="A1239" s="9" t="s">
        <v>2698</v>
      </c>
      <c r="B1239" s="10" t="s">
        <v>391</v>
      </c>
      <c r="C1239" s="11">
        <v>211</v>
      </c>
    </row>
    <row r="1240" spans="1:3" s="1" customFormat="1" ht="15" customHeight="1">
      <c r="A1240" s="9" t="s">
        <v>2699</v>
      </c>
      <c r="B1240" s="10" t="s">
        <v>45</v>
      </c>
      <c r="C1240" s="11">
        <v>0</v>
      </c>
    </row>
    <row r="1241" spans="1:3" s="1" customFormat="1" ht="15" customHeight="1">
      <c r="A1241" s="9" t="s">
        <v>2700</v>
      </c>
      <c r="B1241" s="10" t="s">
        <v>50</v>
      </c>
      <c r="C1241" s="11">
        <v>0</v>
      </c>
    </row>
    <row r="1242" spans="1:3" s="1" customFormat="1" ht="15" customHeight="1">
      <c r="A1242" s="9" t="s">
        <v>2701</v>
      </c>
      <c r="B1242" s="10" t="s">
        <v>82</v>
      </c>
      <c r="C1242" s="11">
        <v>0</v>
      </c>
    </row>
    <row r="1243" spans="1:3" s="1" customFormat="1" ht="15" customHeight="1">
      <c r="A1243" s="9" t="s">
        <v>2702</v>
      </c>
      <c r="B1243" s="10" t="s">
        <v>2703</v>
      </c>
      <c r="C1243" s="11">
        <v>0</v>
      </c>
    </row>
    <row r="1244" spans="1:3" s="1" customFormat="1" ht="15" customHeight="1">
      <c r="A1244" s="9" t="s">
        <v>2704</v>
      </c>
      <c r="B1244" s="10" t="s">
        <v>2705</v>
      </c>
      <c r="C1244" s="11">
        <v>0</v>
      </c>
    </row>
    <row r="1245" spans="1:3" s="1" customFormat="1" ht="15" customHeight="1">
      <c r="A1245" s="9" t="s">
        <v>2706</v>
      </c>
      <c r="B1245" s="10" t="s">
        <v>2707</v>
      </c>
      <c r="C1245" s="11">
        <v>0</v>
      </c>
    </row>
    <row r="1246" spans="1:3" s="1" customFormat="1" ht="15" customHeight="1">
      <c r="A1246" s="9" t="s">
        <v>2708</v>
      </c>
      <c r="B1246" s="10" t="s">
        <v>2709</v>
      </c>
      <c r="C1246" s="11">
        <v>0</v>
      </c>
    </row>
    <row r="1247" spans="1:3" s="1" customFormat="1" ht="15" customHeight="1">
      <c r="A1247" s="9" t="s">
        <v>2710</v>
      </c>
      <c r="B1247" s="10" t="s">
        <v>2711</v>
      </c>
      <c r="C1247" s="11">
        <v>0</v>
      </c>
    </row>
    <row r="1248" spans="1:3" s="1" customFormat="1" ht="15" customHeight="1">
      <c r="A1248" s="9" t="s">
        <v>2712</v>
      </c>
      <c r="B1248" s="10" t="s">
        <v>2713</v>
      </c>
      <c r="C1248" s="11">
        <v>0</v>
      </c>
    </row>
    <row r="1249" spans="1:3" s="1" customFormat="1" ht="15" customHeight="1">
      <c r="A1249" s="9" t="s">
        <v>2714</v>
      </c>
      <c r="B1249" s="10" t="s">
        <v>2715</v>
      </c>
      <c r="C1249" s="11">
        <v>0</v>
      </c>
    </row>
    <row r="1250" spans="1:3" s="1" customFormat="1" ht="15" customHeight="1">
      <c r="A1250" s="9" t="s">
        <v>2716</v>
      </c>
      <c r="B1250" s="10" t="s">
        <v>392</v>
      </c>
      <c r="C1250" s="11">
        <v>211</v>
      </c>
    </row>
    <row r="1251" spans="1:3" s="1" customFormat="1" ht="15" customHeight="1">
      <c r="A1251" s="9" t="s">
        <v>2717</v>
      </c>
      <c r="B1251" s="10" t="s">
        <v>2718</v>
      </c>
      <c r="C1251" s="11">
        <v>0</v>
      </c>
    </row>
    <row r="1252" spans="1:3" s="1" customFormat="1" ht="15" customHeight="1">
      <c r="A1252" s="9" t="s">
        <v>2719</v>
      </c>
      <c r="B1252" s="10" t="s">
        <v>2720</v>
      </c>
      <c r="C1252" s="11">
        <v>0</v>
      </c>
    </row>
    <row r="1253" spans="1:3" s="1" customFormat="1" ht="15" customHeight="1">
      <c r="A1253" s="9" t="s">
        <v>2721</v>
      </c>
      <c r="B1253" s="10" t="s">
        <v>2722</v>
      </c>
      <c r="C1253" s="11">
        <v>0</v>
      </c>
    </row>
    <row r="1254" spans="1:3" s="1" customFormat="1" ht="15" customHeight="1">
      <c r="A1254" s="9" t="s">
        <v>2723</v>
      </c>
      <c r="B1254" s="10" t="s">
        <v>2724</v>
      </c>
      <c r="C1254" s="11">
        <v>0</v>
      </c>
    </row>
    <row r="1255" spans="1:3" s="1" customFormat="1" ht="15" customHeight="1">
      <c r="A1255" s="9" t="s">
        <v>2725</v>
      </c>
      <c r="B1255" s="10" t="s">
        <v>2726</v>
      </c>
      <c r="C1255" s="11">
        <v>0</v>
      </c>
    </row>
    <row r="1256" spans="1:3" s="1" customFormat="1" ht="15" customHeight="1">
      <c r="A1256" s="9" t="s">
        <v>2727</v>
      </c>
      <c r="B1256" s="10" t="s">
        <v>393</v>
      </c>
      <c r="C1256" s="11">
        <v>0</v>
      </c>
    </row>
    <row r="1257" spans="1:3" s="1" customFormat="1" ht="15" customHeight="1">
      <c r="A1257" s="9" t="s">
        <v>2728</v>
      </c>
      <c r="B1257" s="10" t="s">
        <v>2729</v>
      </c>
      <c r="C1257" s="11">
        <v>0</v>
      </c>
    </row>
    <row r="1258" spans="1:3" s="1" customFormat="1" ht="15" customHeight="1">
      <c r="A1258" s="9" t="s">
        <v>2730</v>
      </c>
      <c r="B1258" s="10" t="s">
        <v>394</v>
      </c>
      <c r="C1258" s="11">
        <v>0</v>
      </c>
    </row>
    <row r="1259" spans="1:3" s="1" customFormat="1" ht="15" customHeight="1">
      <c r="A1259" s="9" t="s">
        <v>2731</v>
      </c>
      <c r="B1259" s="10" t="s">
        <v>2732</v>
      </c>
      <c r="C1259" s="11">
        <v>0</v>
      </c>
    </row>
    <row r="1260" spans="1:3" s="1" customFormat="1" ht="15" customHeight="1">
      <c r="A1260" s="9" t="s">
        <v>2733</v>
      </c>
      <c r="B1260" s="10" t="s">
        <v>2734</v>
      </c>
      <c r="C1260" s="11">
        <v>0</v>
      </c>
    </row>
    <row r="1261" spans="1:3" s="1" customFormat="1" ht="15" customHeight="1">
      <c r="A1261" s="9" t="s">
        <v>2735</v>
      </c>
      <c r="B1261" s="10" t="s">
        <v>2736</v>
      </c>
      <c r="C1261" s="11">
        <v>0</v>
      </c>
    </row>
    <row r="1262" spans="1:3" s="1" customFormat="1" ht="15" customHeight="1">
      <c r="A1262" s="9">
        <v>22499</v>
      </c>
      <c r="B1262" s="10" t="s">
        <v>2737</v>
      </c>
      <c r="C1262" s="11">
        <v>0</v>
      </c>
    </row>
    <row r="1263" spans="1:3" s="1" customFormat="1" ht="15" customHeight="1">
      <c r="A1263" s="9" t="s">
        <v>2738</v>
      </c>
      <c r="B1263" s="10" t="s">
        <v>2739</v>
      </c>
      <c r="C1263" s="11">
        <v>0</v>
      </c>
    </row>
    <row r="1264" spans="1:3" s="1" customFormat="1" ht="15" customHeight="1">
      <c r="A1264" s="9" t="s">
        <v>2740</v>
      </c>
      <c r="B1264" s="10" t="s">
        <v>2741</v>
      </c>
      <c r="C1264" s="11">
        <v>0</v>
      </c>
    </row>
    <row r="1265" spans="1:3" s="1" customFormat="1" ht="15" customHeight="1">
      <c r="A1265" s="9" t="s">
        <v>2742</v>
      </c>
      <c r="B1265" s="10" t="s">
        <v>397</v>
      </c>
      <c r="C1265" s="11">
        <v>0</v>
      </c>
    </row>
    <row r="1266" spans="1:3" s="1" customFormat="1" ht="15" customHeight="1">
      <c r="A1266" s="9" t="s">
        <v>2743</v>
      </c>
      <c r="B1266" s="10" t="s">
        <v>398</v>
      </c>
      <c r="C1266" s="11">
        <v>0</v>
      </c>
    </row>
    <row r="1267" spans="1:3" s="1" customFormat="1" ht="15" customHeight="1">
      <c r="A1267" s="9" t="s">
        <v>2744</v>
      </c>
      <c r="B1267" s="10" t="s">
        <v>2745</v>
      </c>
      <c r="C1267" s="11">
        <v>0</v>
      </c>
    </row>
    <row r="1268" spans="1:3" s="1" customFormat="1" ht="15" customHeight="1">
      <c r="A1268" s="9" t="s">
        <v>2746</v>
      </c>
      <c r="B1268" s="10" t="s">
        <v>2747</v>
      </c>
      <c r="C1268" s="11">
        <v>0</v>
      </c>
    </row>
    <row r="1269" spans="1:3" s="1" customFormat="1" ht="15" customHeight="1">
      <c r="A1269" s="9" t="s">
        <v>2748</v>
      </c>
      <c r="B1269" s="10" t="s">
        <v>2749</v>
      </c>
      <c r="C1269" s="11">
        <v>0</v>
      </c>
    </row>
    <row r="1270" spans="1:3" s="1" customFormat="1" ht="15" customHeight="1">
      <c r="A1270" s="9" t="s">
        <v>2750</v>
      </c>
      <c r="B1270" s="10" t="s">
        <v>2751</v>
      </c>
      <c r="C1270" s="11">
        <v>0</v>
      </c>
    </row>
    <row r="1271" spans="1:3" s="1" customFormat="1" ht="15" customHeight="1">
      <c r="A1271" s="9" t="s">
        <v>2752</v>
      </c>
      <c r="B1271" s="10" t="s">
        <v>400</v>
      </c>
      <c r="C1271" s="11">
        <v>0</v>
      </c>
    </row>
    <row r="1272" spans="1:3" s="1" customFormat="1" ht="15" customHeight="1">
      <c r="A1272" s="9" t="s">
        <v>2753</v>
      </c>
      <c r="B1272" s="10" t="s">
        <v>2754</v>
      </c>
      <c r="C1272" s="11">
        <v>905</v>
      </c>
    </row>
    <row r="1273" spans="1:3" s="1" customFormat="1" ht="15" customHeight="1">
      <c r="A1273" s="9" t="s">
        <v>2755</v>
      </c>
      <c r="B1273" s="10" t="s">
        <v>2756</v>
      </c>
      <c r="C1273" s="11">
        <v>0</v>
      </c>
    </row>
    <row r="1274" spans="1:3" s="1" customFormat="1" ht="15" customHeight="1">
      <c r="A1274" s="9" t="s">
        <v>2757</v>
      </c>
      <c r="B1274" s="10" t="s">
        <v>402</v>
      </c>
      <c r="C1274" s="11">
        <v>905</v>
      </c>
    </row>
    <row r="1275" spans="1:3" s="1" customFormat="1" ht="15" customHeight="1">
      <c r="A1275" s="9" t="s">
        <v>88</v>
      </c>
      <c r="B1275" s="10" t="s">
        <v>88</v>
      </c>
      <c r="C1275" s="11">
        <v>0</v>
      </c>
    </row>
    <row r="1276" spans="1:3" s="1" customFormat="1" ht="15" customHeight="1">
      <c r="A1276" s="9" t="s">
        <v>88</v>
      </c>
      <c r="B1276" s="10" t="s">
        <v>88</v>
      </c>
      <c r="C1276" s="11">
        <v>0</v>
      </c>
    </row>
    <row r="1277" spans="1:3" s="1" customFormat="1" ht="15" customHeight="1">
      <c r="A1277" s="9" t="s">
        <v>88</v>
      </c>
      <c r="B1277" s="13" t="s">
        <v>403</v>
      </c>
      <c r="C1277" s="11">
        <v>125239</v>
      </c>
    </row>
    <row r="1278" spans="1:2" s="1" customFormat="1" ht="12.75">
      <c r="A1278" s="2"/>
      <c r="B1278" s="2"/>
    </row>
    <row r="1279" spans="1:3" s="1" customFormat="1" ht="12.75">
      <c r="A1279" s="2"/>
      <c r="B1279" s="2"/>
      <c r="C1279" s="5"/>
    </row>
    <row r="1280" spans="1:2" s="1" customFormat="1" ht="12.75">
      <c r="A1280" s="2"/>
      <c r="B1280" s="2"/>
    </row>
    <row r="1281" spans="1:2" s="1" customFormat="1" ht="12.75">
      <c r="A1281" s="2"/>
      <c r="B1281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E15" sqref="E15"/>
    </sheetView>
  </sheetViews>
  <sheetFormatPr defaultColWidth="8.75390625" defaultRowHeight="14.25"/>
  <cols>
    <col min="1" max="1" width="45.00390625" style="72" customWidth="1"/>
    <col min="2" max="2" width="28.125" style="72" customWidth="1"/>
    <col min="3" max="3" width="37.125" style="72" customWidth="1"/>
    <col min="4" max="29" width="9.00390625" style="72" bestFit="1" customWidth="1"/>
    <col min="30" max="16384" width="8.75390625" style="72" customWidth="1"/>
  </cols>
  <sheetData>
    <row r="1" ht="18" customHeight="1">
      <c r="A1" s="74" t="s">
        <v>466</v>
      </c>
    </row>
    <row r="2" spans="1:3" ht="31.5" customHeight="1">
      <c r="A2" s="147" t="s">
        <v>467</v>
      </c>
      <c r="B2" s="147"/>
      <c r="C2" s="147"/>
    </row>
    <row r="3" spans="1:3" ht="18" customHeight="1">
      <c r="A3" s="75"/>
      <c r="C3" s="76" t="s">
        <v>406</v>
      </c>
    </row>
    <row r="4" spans="1:3" ht="27.75" customHeight="1">
      <c r="A4" s="77" t="s">
        <v>407</v>
      </c>
      <c r="B4" s="77" t="s">
        <v>4</v>
      </c>
      <c r="C4" s="78" t="s">
        <v>5</v>
      </c>
    </row>
    <row r="5" spans="1:3" ht="24.75" customHeight="1">
      <c r="A5" s="77" t="s">
        <v>468</v>
      </c>
      <c r="B5" s="79">
        <f>B6+B11+B21+B24+B27+B29</f>
        <v>125239.36672399999</v>
      </c>
      <c r="C5" s="80"/>
    </row>
    <row r="6" spans="1:3" ht="24.75" customHeight="1">
      <c r="A6" s="81" t="s">
        <v>409</v>
      </c>
      <c r="B6" s="79">
        <f>SUM(B7:B10)</f>
        <v>18594.257624</v>
      </c>
      <c r="C6" s="80"/>
    </row>
    <row r="7" spans="1:3" ht="24.75" customHeight="1">
      <c r="A7" s="82" t="s">
        <v>410</v>
      </c>
      <c r="B7" s="79">
        <v>11669.2615</v>
      </c>
      <c r="C7" s="80"/>
    </row>
    <row r="8" spans="1:3" ht="24.75" customHeight="1">
      <c r="A8" s="82" t="s">
        <v>411</v>
      </c>
      <c r="B8" s="79">
        <v>3085.874104</v>
      </c>
      <c r="C8" s="80"/>
    </row>
    <row r="9" spans="1:3" ht="24.75" customHeight="1">
      <c r="A9" s="82" t="s">
        <v>412</v>
      </c>
      <c r="B9" s="79">
        <v>711.0874200000001</v>
      </c>
      <c r="C9" s="80"/>
    </row>
    <row r="10" spans="1:3" ht="24.75" customHeight="1">
      <c r="A10" s="82" t="s">
        <v>413</v>
      </c>
      <c r="B10" s="79">
        <f>3073.0346+55</f>
        <v>3128.0346</v>
      </c>
      <c r="C10" s="80"/>
    </row>
    <row r="11" spans="1:3" ht="24.75" customHeight="1">
      <c r="A11" s="81" t="s">
        <v>414</v>
      </c>
      <c r="B11" s="79">
        <f>B12+B13+B14+B15+B16+B17+B18+B19+B20</f>
        <v>4948</v>
      </c>
      <c r="C11" s="80"/>
    </row>
    <row r="12" spans="1:3" ht="24.75" customHeight="1">
      <c r="A12" s="82" t="s">
        <v>415</v>
      </c>
      <c r="B12" s="79">
        <v>2095</v>
      </c>
      <c r="C12" s="80"/>
    </row>
    <row r="13" spans="1:3" ht="24.75" customHeight="1">
      <c r="A13" s="82" t="s">
        <v>416</v>
      </c>
      <c r="B13" s="79">
        <v>94</v>
      </c>
      <c r="C13" s="80"/>
    </row>
    <row r="14" spans="1:3" ht="24.75" customHeight="1">
      <c r="A14" s="82" t="s">
        <v>417</v>
      </c>
      <c r="B14" s="79">
        <v>247</v>
      </c>
      <c r="C14" s="80"/>
    </row>
    <row r="15" spans="1:3" ht="24.75" customHeight="1">
      <c r="A15" s="82" t="s">
        <v>418</v>
      </c>
      <c r="B15" s="79">
        <v>130</v>
      </c>
      <c r="C15" s="80"/>
    </row>
    <row r="16" spans="1:3" ht="24.75" customHeight="1">
      <c r="A16" s="82" t="s">
        <v>419</v>
      </c>
      <c r="B16" s="79">
        <v>243</v>
      </c>
      <c r="C16" s="80"/>
    </row>
    <row r="17" spans="1:3" ht="24.75" customHeight="1">
      <c r="A17" s="82" t="s">
        <v>420</v>
      </c>
      <c r="B17" s="79">
        <v>225</v>
      </c>
      <c r="C17" s="80"/>
    </row>
    <row r="18" spans="1:3" ht="24.75" customHeight="1">
      <c r="A18" s="82" t="s">
        <v>422</v>
      </c>
      <c r="B18" s="79">
        <v>294</v>
      </c>
      <c r="C18" s="80"/>
    </row>
    <row r="19" spans="1:3" ht="24.75" customHeight="1">
      <c r="A19" s="82" t="s">
        <v>423</v>
      </c>
      <c r="B19" s="79">
        <v>449</v>
      </c>
      <c r="C19" s="80"/>
    </row>
    <row r="20" spans="1:3" ht="24.75" customHeight="1">
      <c r="A20" s="82" t="s">
        <v>424</v>
      </c>
      <c r="B20" s="79">
        <v>1171</v>
      </c>
      <c r="C20" s="80"/>
    </row>
    <row r="21" spans="1:3" ht="24.75" customHeight="1">
      <c r="A21" s="81" t="s">
        <v>469</v>
      </c>
      <c r="B21" s="79">
        <f>B22+B23</f>
        <v>491.30449999999996</v>
      </c>
      <c r="C21" s="80"/>
    </row>
    <row r="22" spans="1:3" ht="24.75" customHeight="1">
      <c r="A22" s="82" t="s">
        <v>430</v>
      </c>
      <c r="B22" s="79">
        <v>201.3045</v>
      </c>
      <c r="C22" s="80"/>
    </row>
    <row r="23" spans="1:3" ht="24.75" customHeight="1">
      <c r="A23" s="82" t="s">
        <v>428</v>
      </c>
      <c r="B23" s="79">
        <v>290</v>
      </c>
      <c r="C23" s="80"/>
    </row>
    <row r="24" spans="1:3" ht="24.75" customHeight="1">
      <c r="A24" s="81" t="s">
        <v>434</v>
      </c>
      <c r="B24" s="79">
        <f>B25+B26</f>
        <v>79789.4</v>
      </c>
      <c r="C24" s="80"/>
    </row>
    <row r="25" spans="1:3" s="73" customFormat="1" ht="24.75" customHeight="1">
      <c r="A25" s="82" t="s">
        <v>435</v>
      </c>
      <c r="B25" s="79">
        <v>69513</v>
      </c>
      <c r="C25" s="83"/>
    </row>
    <row r="26" spans="1:3" s="73" customFormat="1" ht="24.75" customHeight="1">
      <c r="A26" s="82" t="s">
        <v>436</v>
      </c>
      <c r="B26" s="79">
        <f>8572+1210+494.4</f>
        <v>10276.4</v>
      </c>
      <c r="C26" s="83"/>
    </row>
    <row r="27" spans="1:3" s="73" customFormat="1" ht="24.75" customHeight="1">
      <c r="A27" s="81" t="s">
        <v>438</v>
      </c>
      <c r="B27" s="79">
        <f>B28</f>
        <v>1766.0022</v>
      </c>
      <c r="C27" s="83"/>
    </row>
    <row r="28" spans="1:3" s="73" customFormat="1" ht="24.75" customHeight="1">
      <c r="A28" s="82" t="s">
        <v>470</v>
      </c>
      <c r="B28" s="79">
        <f>1667.0022+99</f>
        <v>1766.0022</v>
      </c>
      <c r="C28" s="83"/>
    </row>
    <row r="29" spans="1:3" s="73" customFormat="1" ht="24.75" customHeight="1">
      <c r="A29" s="81" t="s">
        <v>448</v>
      </c>
      <c r="B29" s="79">
        <f>B30+B32+B33+B31</f>
        <v>19650.4024</v>
      </c>
      <c r="C29" s="83"/>
    </row>
    <row r="30" spans="1:3" s="73" customFormat="1" ht="24.75" customHeight="1">
      <c r="A30" s="82" t="s">
        <v>449</v>
      </c>
      <c r="B30" s="79">
        <f>3754+365+40+5535</f>
        <v>9694</v>
      </c>
      <c r="C30" s="83"/>
    </row>
    <row r="31" spans="1:3" s="73" customFormat="1" ht="24.75" customHeight="1">
      <c r="A31" s="82" t="s">
        <v>450</v>
      </c>
      <c r="B31" s="79">
        <v>503</v>
      </c>
      <c r="C31" s="83"/>
    </row>
    <row r="32" spans="1:3" s="73" customFormat="1" ht="24.75" customHeight="1">
      <c r="A32" s="82" t="s">
        <v>452</v>
      </c>
      <c r="B32" s="79">
        <f>2585.0873+6661</f>
        <v>9246.0873</v>
      </c>
      <c r="C32" s="83"/>
    </row>
    <row r="33" spans="1:3" s="73" customFormat="1" ht="24.75" customHeight="1">
      <c r="A33" s="82" t="s">
        <v>471</v>
      </c>
      <c r="B33" s="79">
        <v>207.3151</v>
      </c>
      <c r="C33" s="83"/>
    </row>
    <row r="34" spans="1:3" ht="24.75" customHeight="1">
      <c r="A34" s="74"/>
      <c r="B34" s="84"/>
      <c r="C34" s="74"/>
    </row>
    <row r="35" spans="1:3" ht="14.25">
      <c r="A35" s="74"/>
      <c r="B35" s="84"/>
      <c r="C35" s="74"/>
    </row>
    <row r="36" spans="1:3" ht="14.25">
      <c r="A36" s="74"/>
      <c r="B36" s="84"/>
      <c r="C36" s="74"/>
    </row>
    <row r="37" spans="1:3" ht="14.25">
      <c r="A37" s="74"/>
      <c r="B37" s="84"/>
      <c r="C37" s="74"/>
    </row>
    <row r="38" spans="1:3" ht="14.25">
      <c r="A38" s="74"/>
      <c r="B38" s="84"/>
      <c r="C38" s="74"/>
    </row>
    <row r="39" spans="1:3" ht="14.25">
      <c r="A39" s="74"/>
      <c r="B39" s="84"/>
      <c r="C39" s="74"/>
    </row>
    <row r="40" spans="1:3" ht="14.25">
      <c r="A40" s="74"/>
      <c r="B40" s="84"/>
      <c r="C40" s="74"/>
    </row>
    <row r="41" spans="1:3" ht="14.25">
      <c r="A41" s="74"/>
      <c r="B41" s="84"/>
      <c r="C41" s="74"/>
    </row>
    <row r="42" spans="1:3" ht="14.25">
      <c r="A42" s="74"/>
      <c r="B42" s="84"/>
      <c r="C42" s="74"/>
    </row>
    <row r="43" spans="1:3" ht="14.25">
      <c r="A43" s="74"/>
      <c r="B43" s="84"/>
      <c r="C43" s="74"/>
    </row>
    <row r="44" spans="1:3" ht="14.25">
      <c r="A44" s="74"/>
      <c r="B44" s="84"/>
      <c r="C44" s="74"/>
    </row>
    <row r="45" spans="1:3" ht="14.25">
      <c r="A45" s="74"/>
      <c r="B45" s="84"/>
      <c r="C45" s="74"/>
    </row>
    <row r="46" spans="1:3" ht="14.25">
      <c r="A46" s="74"/>
      <c r="B46" s="84"/>
      <c r="C46" s="74"/>
    </row>
    <row r="47" spans="1:3" ht="14.25">
      <c r="A47" s="74"/>
      <c r="B47" s="84"/>
      <c r="C47" s="74"/>
    </row>
    <row r="48" spans="1:3" ht="14.25">
      <c r="A48" s="74"/>
      <c r="B48" s="84"/>
      <c r="C48" s="74"/>
    </row>
    <row r="49" spans="1:3" ht="14.25">
      <c r="A49" s="74"/>
      <c r="B49" s="84"/>
      <c r="C49" s="74"/>
    </row>
    <row r="50" spans="1:3" ht="14.25">
      <c r="A50" s="74"/>
      <c r="B50" s="84"/>
      <c r="C50" s="74"/>
    </row>
    <row r="51" spans="1:3" ht="14.25">
      <c r="A51" s="74"/>
      <c r="B51" s="84"/>
      <c r="C51" s="74"/>
    </row>
    <row r="52" spans="1:3" ht="14.25">
      <c r="A52" s="74"/>
      <c r="B52" s="84"/>
      <c r="C52" s="74"/>
    </row>
    <row r="53" spans="1:3" ht="14.25">
      <c r="A53" s="74"/>
      <c r="B53" s="84"/>
      <c r="C53" s="74"/>
    </row>
    <row r="54" spans="1:3" ht="14.25">
      <c r="A54" s="74"/>
      <c r="B54" s="84"/>
      <c r="C54" s="74"/>
    </row>
    <row r="55" spans="1:3" ht="14.25">
      <c r="A55" s="74"/>
      <c r="B55" s="84"/>
      <c r="C55" s="74"/>
    </row>
    <row r="56" spans="1:3" ht="14.25">
      <c r="A56" s="74"/>
      <c r="B56" s="84"/>
      <c r="C56" s="74"/>
    </row>
    <row r="57" spans="1:3" ht="14.25">
      <c r="A57" s="74"/>
      <c r="B57" s="84"/>
      <c r="C57" s="74"/>
    </row>
    <row r="58" spans="1:3" ht="14.25">
      <c r="A58" s="74"/>
      <c r="B58" s="84"/>
      <c r="C58" s="74"/>
    </row>
    <row r="59" spans="1:3" ht="14.25">
      <c r="A59" s="74"/>
      <c r="B59" s="84"/>
      <c r="C59" s="74"/>
    </row>
    <row r="60" spans="1:3" ht="14.25">
      <c r="A60" s="74"/>
      <c r="B60" s="84"/>
      <c r="C60" s="74"/>
    </row>
    <row r="61" spans="1:3" ht="14.25">
      <c r="A61" s="74"/>
      <c r="B61" s="84"/>
      <c r="C61" s="74"/>
    </row>
    <row r="62" spans="1:3" ht="14.25">
      <c r="A62" s="74"/>
      <c r="B62" s="84"/>
      <c r="C62" s="74"/>
    </row>
    <row r="63" spans="1:3" ht="14.25">
      <c r="A63" s="74"/>
      <c r="B63" s="84"/>
      <c r="C63" s="74"/>
    </row>
    <row r="64" spans="1:3" ht="14.25">
      <c r="A64" s="74"/>
      <c r="B64" s="84"/>
      <c r="C64" s="74"/>
    </row>
    <row r="65" spans="1:3" ht="14.25">
      <c r="A65" s="74"/>
      <c r="B65" s="84"/>
      <c r="C65" s="74"/>
    </row>
    <row r="66" spans="1:3" ht="14.25">
      <c r="A66" s="74"/>
      <c r="B66" s="84"/>
      <c r="C66" s="74"/>
    </row>
    <row r="67" spans="1:3" ht="14.25">
      <c r="A67" s="74"/>
      <c r="B67" s="84"/>
      <c r="C67" s="74"/>
    </row>
    <row r="68" spans="1:3" ht="14.25">
      <c r="A68" s="74"/>
      <c r="B68" s="84"/>
      <c r="C68" s="74"/>
    </row>
    <row r="69" spans="1:3" ht="14.25">
      <c r="A69" s="74"/>
      <c r="B69" s="84"/>
      <c r="C69" s="74"/>
    </row>
    <row r="70" spans="1:3" ht="14.25">
      <c r="A70" s="74"/>
      <c r="B70" s="84"/>
      <c r="C70" s="74"/>
    </row>
    <row r="71" spans="1:3" ht="14.25">
      <c r="A71" s="74"/>
      <c r="B71" s="84"/>
      <c r="C71" s="74"/>
    </row>
    <row r="72" spans="1:3" ht="14.25">
      <c r="A72" s="74"/>
      <c r="B72" s="84"/>
      <c r="C72" s="74"/>
    </row>
    <row r="73" spans="1:3" ht="14.25">
      <c r="A73" s="74"/>
      <c r="B73" s="84"/>
      <c r="C73" s="74"/>
    </row>
    <row r="74" ht="14.25">
      <c r="B74" s="85"/>
    </row>
    <row r="75" ht="14.25">
      <c r="B75" s="85"/>
    </row>
    <row r="76" ht="14.25">
      <c r="B76" s="85"/>
    </row>
    <row r="77" ht="14.25">
      <c r="B77" s="85"/>
    </row>
    <row r="78" ht="14.25">
      <c r="B78" s="85"/>
    </row>
    <row r="79" ht="14.25">
      <c r="B79" s="85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11" sqref="B11"/>
    </sheetView>
  </sheetViews>
  <sheetFormatPr defaultColWidth="23.75390625" defaultRowHeight="49.5" customHeight="1"/>
  <sheetData>
    <row r="1" spans="1:8" ht="49.5" customHeight="1">
      <c r="A1" s="64" t="s">
        <v>472</v>
      </c>
      <c r="B1" s="65"/>
      <c r="C1" s="65"/>
      <c r="D1" s="65"/>
      <c r="E1" s="65"/>
      <c r="F1" s="65"/>
      <c r="G1" s="65"/>
      <c r="H1" s="65"/>
    </row>
    <row r="2" spans="1:8" ht="49.5" customHeight="1">
      <c r="A2" s="148" t="s">
        <v>473</v>
      </c>
      <c r="B2" s="148"/>
      <c r="C2" s="148"/>
      <c r="D2" s="148"/>
      <c r="E2" s="148"/>
      <c r="F2" s="148"/>
      <c r="G2" s="148"/>
      <c r="H2" s="148"/>
    </row>
    <row r="3" spans="1:8" ht="49.5" customHeight="1">
      <c r="A3" s="66"/>
      <c r="B3" s="66"/>
      <c r="C3" s="66"/>
      <c r="D3" s="66"/>
      <c r="E3" s="66"/>
      <c r="F3" s="66"/>
      <c r="G3" s="66"/>
      <c r="H3" s="67" t="s">
        <v>2</v>
      </c>
    </row>
    <row r="4" spans="1:8" ht="49.5" customHeight="1">
      <c r="A4" s="149" t="s">
        <v>474</v>
      </c>
      <c r="B4" s="149" t="s">
        <v>475</v>
      </c>
      <c r="C4" s="149"/>
      <c r="D4" s="149"/>
      <c r="E4" s="149" t="s">
        <v>476</v>
      </c>
      <c r="F4" s="149"/>
      <c r="G4" s="149"/>
      <c r="H4" s="149"/>
    </row>
    <row r="5" spans="1:8" ht="49.5" customHeight="1">
      <c r="A5" s="149"/>
      <c r="B5" s="68" t="s">
        <v>42</v>
      </c>
      <c r="C5" s="68" t="s">
        <v>477</v>
      </c>
      <c r="D5" s="68" t="s">
        <v>478</v>
      </c>
      <c r="E5" s="68" t="s">
        <v>42</v>
      </c>
      <c r="F5" s="68" t="s">
        <v>477</v>
      </c>
      <c r="G5" s="68" t="s">
        <v>478</v>
      </c>
      <c r="H5" s="68" t="s">
        <v>479</v>
      </c>
    </row>
    <row r="6" spans="1:9" ht="105" customHeight="1">
      <c r="A6" s="69" t="s">
        <v>480</v>
      </c>
      <c r="B6" s="69">
        <f>SUM(C6:D6)</f>
        <v>102300</v>
      </c>
      <c r="C6" s="69">
        <v>50900</v>
      </c>
      <c r="D6" s="69">
        <v>51400</v>
      </c>
      <c r="E6" s="70">
        <f>SUM(F6:H6)</f>
        <v>98471.45</v>
      </c>
      <c r="F6" s="69">
        <v>47500</v>
      </c>
      <c r="G6" s="69">
        <v>48300</v>
      </c>
      <c r="H6" s="69">
        <v>2671.45</v>
      </c>
      <c r="I6" s="71"/>
    </row>
    <row r="7" spans="1:8" ht="49.5" customHeight="1">
      <c r="A7" t="s">
        <v>481</v>
      </c>
      <c r="B7" s="69">
        <f>SUM(C7:D7)</f>
        <v>119800</v>
      </c>
      <c r="C7" s="69">
        <v>62500</v>
      </c>
      <c r="D7" s="69">
        <v>57300</v>
      </c>
      <c r="E7" s="70">
        <f>SUM(F7:H7)</f>
        <v>113850.9</v>
      </c>
      <c r="F7" s="69">
        <v>59000</v>
      </c>
      <c r="G7" s="69">
        <v>52300</v>
      </c>
      <c r="H7" s="69">
        <v>2550.9</v>
      </c>
    </row>
  </sheetData>
  <sheetProtection/>
  <mergeCells count="4">
    <mergeCell ref="A2:H2"/>
    <mergeCell ref="B4:D4"/>
    <mergeCell ref="E4:H4"/>
    <mergeCell ref="A4:A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3"/>
  <sheetViews>
    <sheetView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74.50390625" style="39" bestFit="1" customWidth="1"/>
    <col min="2" max="2" width="7.625" style="39" bestFit="1" customWidth="1"/>
    <col min="3" max="3" width="18.375" style="39" bestFit="1" customWidth="1"/>
    <col min="4" max="4" width="9.25390625" style="39" bestFit="1" customWidth="1"/>
    <col min="5" max="16384" width="9.00390625" style="39" customWidth="1"/>
  </cols>
  <sheetData>
    <row r="1" spans="1:4" s="38" customFormat="1" ht="33" customHeight="1">
      <c r="A1" s="150" t="s">
        <v>483</v>
      </c>
      <c r="B1" s="150"/>
      <c r="C1" s="150"/>
      <c r="D1" s="150"/>
    </row>
    <row r="2" spans="1:4" s="38" customFormat="1" ht="24.75" customHeight="1">
      <c r="A2" s="40"/>
      <c r="B2" s="40"/>
      <c r="C2" s="40"/>
      <c r="D2" s="40"/>
    </row>
    <row r="3" spans="1:4" s="38" customFormat="1" ht="14.25">
      <c r="A3" s="41" t="s">
        <v>484</v>
      </c>
      <c r="B3" s="41" t="s">
        <v>485</v>
      </c>
      <c r="C3" s="41" t="s">
        <v>486</v>
      </c>
      <c r="D3" s="41" t="s">
        <v>487</v>
      </c>
    </row>
    <row r="4" spans="1:4" s="38" customFormat="1" ht="14.25">
      <c r="A4" s="42" t="s">
        <v>488</v>
      </c>
      <c r="B4" s="41"/>
      <c r="C4" s="41"/>
      <c r="D4" s="43"/>
    </row>
    <row r="5" spans="1:4" s="38" customFormat="1" ht="13.5" customHeight="1">
      <c r="A5" s="44" t="s">
        <v>489</v>
      </c>
      <c r="B5" s="44">
        <v>2300202</v>
      </c>
      <c r="C5" s="44"/>
      <c r="D5" s="45">
        <v>91452</v>
      </c>
    </row>
    <row r="6" spans="1:4" s="38" customFormat="1" ht="13.5" customHeight="1">
      <c r="A6" s="46" t="s">
        <v>490</v>
      </c>
      <c r="B6" s="46">
        <v>2300202</v>
      </c>
      <c r="C6" s="46" t="s">
        <v>491</v>
      </c>
      <c r="D6" s="47">
        <v>599</v>
      </c>
    </row>
    <row r="7" spans="1:4" s="38" customFormat="1" ht="13.5" customHeight="1">
      <c r="A7" s="46" t="s">
        <v>492</v>
      </c>
      <c r="B7" s="46">
        <v>2300202</v>
      </c>
      <c r="C7" s="46" t="s">
        <v>491</v>
      </c>
      <c r="D7" s="47">
        <v>2472</v>
      </c>
    </row>
    <row r="8" spans="1:4" s="38" customFormat="1" ht="13.5" customHeight="1">
      <c r="A8" s="46" t="s">
        <v>492</v>
      </c>
      <c r="B8" s="46">
        <v>2300202</v>
      </c>
      <c r="C8" s="46" t="s">
        <v>493</v>
      </c>
      <c r="D8" s="47">
        <v>1758</v>
      </c>
    </row>
    <row r="9" spans="1:4" s="38" customFormat="1" ht="13.5" customHeight="1">
      <c r="A9" s="46" t="s">
        <v>494</v>
      </c>
      <c r="B9" s="46">
        <v>2300202</v>
      </c>
      <c r="C9" s="46" t="s">
        <v>495</v>
      </c>
      <c r="D9" s="47">
        <v>110</v>
      </c>
    </row>
    <row r="10" spans="1:4" s="38" customFormat="1" ht="13.5" customHeight="1">
      <c r="A10" s="46" t="s">
        <v>496</v>
      </c>
      <c r="B10" s="46">
        <v>2300202</v>
      </c>
      <c r="C10" s="46" t="s">
        <v>497</v>
      </c>
      <c r="D10" s="47">
        <v>648</v>
      </c>
    </row>
    <row r="11" spans="1:4" s="38" customFormat="1" ht="13.5" customHeight="1">
      <c r="A11" s="46" t="s">
        <v>492</v>
      </c>
      <c r="B11" s="46">
        <v>2300202</v>
      </c>
      <c r="C11" s="46" t="s">
        <v>498</v>
      </c>
      <c r="D11" s="47">
        <v>85678</v>
      </c>
    </row>
    <row r="12" spans="1:4" s="38" customFormat="1" ht="13.5" customHeight="1">
      <c r="A12" s="46" t="s">
        <v>499</v>
      </c>
      <c r="B12" s="46">
        <v>2300202</v>
      </c>
      <c r="C12" s="46" t="s">
        <v>498</v>
      </c>
      <c r="D12" s="47"/>
    </row>
    <row r="13" spans="1:4" s="38" customFormat="1" ht="13.5" customHeight="1">
      <c r="A13" s="46" t="s">
        <v>500</v>
      </c>
      <c r="B13" s="46">
        <v>2300202</v>
      </c>
      <c r="C13" s="46" t="s">
        <v>501</v>
      </c>
      <c r="D13" s="47">
        <v>95</v>
      </c>
    </row>
    <row r="14" spans="1:4" s="38" customFormat="1" ht="13.5" customHeight="1">
      <c r="A14" s="46" t="s">
        <v>502</v>
      </c>
      <c r="B14" s="46">
        <v>2300202</v>
      </c>
      <c r="C14" s="46" t="s">
        <v>503</v>
      </c>
      <c r="D14" s="47">
        <v>92</v>
      </c>
    </row>
    <row r="15" spans="1:4" s="38" customFormat="1" ht="13.5" customHeight="1">
      <c r="A15" s="44" t="s">
        <v>504</v>
      </c>
      <c r="B15" s="44">
        <v>2300207</v>
      </c>
      <c r="C15" s="44"/>
      <c r="D15" s="45">
        <v>14299</v>
      </c>
    </row>
    <row r="16" spans="1:4" s="38" customFormat="1" ht="13.5" customHeight="1">
      <c r="A16" s="46" t="s">
        <v>505</v>
      </c>
      <c r="B16" s="46">
        <v>2300207</v>
      </c>
      <c r="C16" s="46" t="s">
        <v>506</v>
      </c>
      <c r="D16" s="47">
        <v>1838</v>
      </c>
    </row>
    <row r="17" spans="1:4" s="38" customFormat="1" ht="13.5" customHeight="1">
      <c r="A17" s="46" t="s">
        <v>505</v>
      </c>
      <c r="B17" s="46">
        <v>2300207</v>
      </c>
      <c r="C17" s="46" t="s">
        <v>507</v>
      </c>
      <c r="D17" s="47">
        <v>10011</v>
      </c>
    </row>
    <row r="18" spans="1:4" s="38" customFormat="1" ht="13.5" customHeight="1">
      <c r="A18" s="46" t="s">
        <v>508</v>
      </c>
      <c r="B18" s="46">
        <v>2300207</v>
      </c>
      <c r="C18" s="46" t="s">
        <v>507</v>
      </c>
      <c r="D18" s="47">
        <v>2450</v>
      </c>
    </row>
    <row r="19" spans="1:4" s="38" customFormat="1" ht="13.5" customHeight="1">
      <c r="A19" s="44" t="s">
        <v>509</v>
      </c>
      <c r="B19" s="44">
        <v>2300212</v>
      </c>
      <c r="C19" s="44"/>
      <c r="D19" s="45">
        <v>0</v>
      </c>
    </row>
    <row r="20" spans="1:4" s="38" customFormat="1" ht="13.5" customHeight="1">
      <c r="A20" s="46" t="s">
        <v>510</v>
      </c>
      <c r="B20" s="46">
        <v>2300212</v>
      </c>
      <c r="C20" s="46" t="s">
        <v>511</v>
      </c>
      <c r="D20" s="47"/>
    </row>
    <row r="21" spans="1:4" s="38" customFormat="1" ht="13.5" customHeight="1">
      <c r="A21" s="44" t="s">
        <v>512</v>
      </c>
      <c r="B21" s="44">
        <v>2300214</v>
      </c>
      <c r="C21" s="44"/>
      <c r="D21" s="45">
        <v>1261</v>
      </c>
    </row>
    <row r="22" spans="1:4" s="38" customFormat="1" ht="13.5" customHeight="1">
      <c r="A22" s="46" t="s">
        <v>513</v>
      </c>
      <c r="B22" s="46">
        <v>2300214</v>
      </c>
      <c r="C22" s="46" t="s">
        <v>514</v>
      </c>
      <c r="D22" s="47">
        <v>1261</v>
      </c>
    </row>
    <row r="23" spans="1:4" s="38" customFormat="1" ht="13.5" customHeight="1">
      <c r="A23" s="44" t="s">
        <v>515</v>
      </c>
      <c r="B23" s="44">
        <v>2300226</v>
      </c>
      <c r="C23" s="44"/>
      <c r="D23" s="45">
        <v>849</v>
      </c>
    </row>
    <row r="24" spans="1:4" s="38" customFormat="1" ht="13.5" customHeight="1">
      <c r="A24" s="46" t="s">
        <v>516</v>
      </c>
      <c r="B24" s="46">
        <v>2300226</v>
      </c>
      <c r="C24" s="46" t="s">
        <v>517</v>
      </c>
      <c r="D24" s="47">
        <v>849</v>
      </c>
    </row>
    <row r="25" spans="1:6" s="38" customFormat="1" ht="13.5" customHeight="1">
      <c r="A25" s="44" t="s">
        <v>518</v>
      </c>
      <c r="B25" s="44">
        <v>2300227</v>
      </c>
      <c r="C25" s="44"/>
      <c r="D25" s="45">
        <v>15723</v>
      </c>
      <c r="F25" s="38">
        <f>E25-D25</f>
        <v>-15723</v>
      </c>
    </row>
    <row r="26" spans="1:4" s="38" customFormat="1" ht="13.5" customHeight="1">
      <c r="A26" s="46" t="s">
        <v>519</v>
      </c>
      <c r="B26" s="46">
        <v>2300227</v>
      </c>
      <c r="C26" s="46" t="s">
        <v>520</v>
      </c>
      <c r="D26" s="47"/>
    </row>
    <row r="27" spans="1:4" s="38" customFormat="1" ht="13.5" customHeight="1">
      <c r="A27" s="46" t="s">
        <v>521</v>
      </c>
      <c r="B27" s="46">
        <v>2300227</v>
      </c>
      <c r="C27" s="46" t="s">
        <v>522</v>
      </c>
      <c r="D27" s="47">
        <v>5</v>
      </c>
    </row>
    <row r="28" spans="1:4" s="38" customFormat="1" ht="13.5" customHeight="1">
      <c r="A28" s="46" t="s">
        <v>523</v>
      </c>
      <c r="B28" s="46">
        <v>2300227</v>
      </c>
      <c r="C28" s="46" t="s">
        <v>524</v>
      </c>
      <c r="D28" s="47"/>
    </row>
    <row r="29" spans="1:4" s="38" customFormat="1" ht="13.5" customHeight="1">
      <c r="A29" s="46" t="s">
        <v>525</v>
      </c>
      <c r="B29" s="46">
        <v>2300227</v>
      </c>
      <c r="C29" s="46" t="s">
        <v>524</v>
      </c>
      <c r="D29" s="47"/>
    </row>
    <row r="30" spans="1:4" s="38" customFormat="1" ht="13.5" customHeight="1">
      <c r="A30" s="46" t="s">
        <v>526</v>
      </c>
      <c r="B30" s="46">
        <v>2300227</v>
      </c>
      <c r="C30" s="46" t="s">
        <v>527</v>
      </c>
      <c r="D30" s="47">
        <v>1308</v>
      </c>
    </row>
    <row r="31" spans="1:4" s="38" customFormat="1" ht="13.5" customHeight="1">
      <c r="A31" s="46" t="s">
        <v>528</v>
      </c>
      <c r="B31" s="46">
        <v>2300227</v>
      </c>
      <c r="C31" s="46" t="s">
        <v>527</v>
      </c>
      <c r="D31" s="47"/>
    </row>
    <row r="32" spans="1:4" s="38" customFormat="1" ht="13.5" customHeight="1">
      <c r="A32" s="46" t="s">
        <v>529</v>
      </c>
      <c r="B32" s="46">
        <v>2300227</v>
      </c>
      <c r="C32" s="46" t="s">
        <v>530</v>
      </c>
      <c r="D32" s="47"/>
    </row>
    <row r="33" spans="1:4" s="38" customFormat="1" ht="13.5" customHeight="1">
      <c r="A33" s="46" t="s">
        <v>529</v>
      </c>
      <c r="B33" s="46">
        <v>2300227</v>
      </c>
      <c r="C33" s="46" t="s">
        <v>531</v>
      </c>
      <c r="D33" s="47">
        <v>292</v>
      </c>
    </row>
    <row r="34" spans="1:4" s="38" customFormat="1" ht="13.5" customHeight="1">
      <c r="A34" s="46" t="s">
        <v>532</v>
      </c>
      <c r="B34" s="46">
        <v>2300227</v>
      </c>
      <c r="C34" s="46" t="s">
        <v>533</v>
      </c>
      <c r="D34" s="47">
        <v>43</v>
      </c>
    </row>
    <row r="35" spans="1:4" s="38" customFormat="1" ht="13.5" customHeight="1">
      <c r="A35" s="46" t="s">
        <v>534</v>
      </c>
      <c r="B35" s="46">
        <v>2300227</v>
      </c>
      <c r="C35" s="46" t="s">
        <v>535</v>
      </c>
      <c r="D35" s="47">
        <v>457</v>
      </c>
    </row>
    <row r="36" spans="1:4" s="38" customFormat="1" ht="13.5" customHeight="1">
      <c r="A36" s="46" t="s">
        <v>536</v>
      </c>
      <c r="B36" s="46">
        <v>2300227</v>
      </c>
      <c r="C36" s="46" t="s">
        <v>537</v>
      </c>
      <c r="D36" s="47">
        <v>64</v>
      </c>
    </row>
    <row r="37" spans="1:4" s="38" customFormat="1" ht="13.5" customHeight="1">
      <c r="A37" s="46" t="s">
        <v>538</v>
      </c>
      <c r="B37" s="46">
        <v>2300227</v>
      </c>
      <c r="C37" s="46" t="s">
        <v>539</v>
      </c>
      <c r="D37" s="47"/>
    </row>
    <row r="38" spans="1:4" s="38" customFormat="1" ht="13.5" customHeight="1">
      <c r="A38" s="46" t="s">
        <v>540</v>
      </c>
      <c r="B38" s="46">
        <v>2300227</v>
      </c>
      <c r="C38" s="46" t="s">
        <v>491</v>
      </c>
      <c r="D38" s="47">
        <v>7330</v>
      </c>
    </row>
    <row r="39" spans="1:4" s="38" customFormat="1" ht="13.5" customHeight="1">
      <c r="A39" s="46" t="s">
        <v>492</v>
      </c>
      <c r="B39" s="46">
        <v>2300227</v>
      </c>
      <c r="C39" s="46" t="s">
        <v>541</v>
      </c>
      <c r="D39" s="47">
        <v>1796</v>
      </c>
    </row>
    <row r="40" spans="1:4" s="38" customFormat="1" ht="13.5" customHeight="1">
      <c r="A40" s="46" t="s">
        <v>538</v>
      </c>
      <c r="B40" s="46">
        <v>2300227</v>
      </c>
      <c r="C40" s="46" t="s">
        <v>542</v>
      </c>
      <c r="D40" s="47">
        <v>1736</v>
      </c>
    </row>
    <row r="41" spans="1:4" s="38" customFormat="1" ht="13.5" customHeight="1">
      <c r="A41" s="46" t="s">
        <v>543</v>
      </c>
      <c r="B41" s="46">
        <v>2300227</v>
      </c>
      <c r="C41" s="46" t="s">
        <v>542</v>
      </c>
      <c r="D41" s="47">
        <v>2627</v>
      </c>
    </row>
    <row r="42" spans="1:4" s="38" customFormat="1" ht="13.5" customHeight="1">
      <c r="A42" s="46" t="s">
        <v>544</v>
      </c>
      <c r="B42" s="46">
        <v>2300227</v>
      </c>
      <c r="C42" s="46" t="s">
        <v>545</v>
      </c>
      <c r="D42" s="47">
        <v>0</v>
      </c>
    </row>
    <row r="43" spans="1:4" s="38" customFormat="1" ht="13.5" customHeight="1">
      <c r="A43" s="46" t="s">
        <v>546</v>
      </c>
      <c r="B43" s="46">
        <v>2300227</v>
      </c>
      <c r="C43" s="46" t="s">
        <v>547</v>
      </c>
      <c r="D43" s="47">
        <v>65</v>
      </c>
    </row>
    <row r="44" spans="1:4" s="38" customFormat="1" ht="13.5" customHeight="1">
      <c r="A44" s="44" t="s">
        <v>548</v>
      </c>
      <c r="B44" s="44">
        <v>2300228</v>
      </c>
      <c r="C44" s="44"/>
      <c r="D44" s="45">
        <v>0</v>
      </c>
    </row>
    <row r="45" spans="1:4" s="38" customFormat="1" ht="13.5" customHeight="1">
      <c r="A45" s="46" t="s">
        <v>549</v>
      </c>
      <c r="B45" s="46">
        <v>2300228</v>
      </c>
      <c r="C45" s="46" t="s">
        <v>550</v>
      </c>
      <c r="D45" s="47"/>
    </row>
    <row r="46" spans="1:4" s="38" customFormat="1" ht="13.5" customHeight="1">
      <c r="A46" s="44" t="s">
        <v>551</v>
      </c>
      <c r="B46" s="44">
        <v>2300231</v>
      </c>
      <c r="C46" s="44"/>
      <c r="D46" s="45">
        <v>709</v>
      </c>
    </row>
    <row r="47" spans="1:4" s="38" customFormat="1" ht="13.5" customHeight="1">
      <c r="A47" s="46" t="s">
        <v>552</v>
      </c>
      <c r="B47" s="46">
        <v>2300231</v>
      </c>
      <c r="C47" s="46" t="s">
        <v>553</v>
      </c>
      <c r="D47" s="47"/>
    </row>
    <row r="48" spans="1:4" s="38" customFormat="1" ht="13.5" customHeight="1">
      <c r="A48" s="46" t="s">
        <v>554</v>
      </c>
      <c r="B48" s="46">
        <v>2300231</v>
      </c>
      <c r="C48" s="46" t="s">
        <v>553</v>
      </c>
      <c r="D48" s="47">
        <v>709</v>
      </c>
    </row>
    <row r="49" spans="1:4" s="38" customFormat="1" ht="13.5" customHeight="1">
      <c r="A49" s="46" t="s">
        <v>555</v>
      </c>
      <c r="B49" s="46">
        <v>2300231</v>
      </c>
      <c r="C49" s="46" t="s">
        <v>553</v>
      </c>
      <c r="D49" s="47"/>
    </row>
    <row r="50" spans="1:4" s="38" customFormat="1" ht="13.5" customHeight="1">
      <c r="A50" s="46" t="s">
        <v>556</v>
      </c>
      <c r="B50" s="46">
        <v>2300231</v>
      </c>
      <c r="C50" s="46" t="s">
        <v>557</v>
      </c>
      <c r="D50" s="47"/>
    </row>
    <row r="51" spans="1:4" s="38" customFormat="1" ht="13.5" customHeight="1">
      <c r="A51" s="46" t="s">
        <v>558</v>
      </c>
      <c r="B51" s="46">
        <v>2300231</v>
      </c>
      <c r="C51" s="46" t="s">
        <v>559</v>
      </c>
      <c r="D51" s="47"/>
    </row>
    <row r="52" spans="1:4" s="38" customFormat="1" ht="13.5" customHeight="1">
      <c r="A52" s="44" t="s">
        <v>560</v>
      </c>
      <c r="B52" s="44">
        <v>2300244</v>
      </c>
      <c r="C52" s="44"/>
      <c r="D52" s="45">
        <v>770</v>
      </c>
    </row>
    <row r="53" spans="1:4" s="38" customFormat="1" ht="13.5" customHeight="1">
      <c r="A53" s="46" t="s">
        <v>561</v>
      </c>
      <c r="B53" s="46">
        <v>2300244</v>
      </c>
      <c r="C53" s="46" t="s">
        <v>562</v>
      </c>
      <c r="D53" s="47">
        <v>718</v>
      </c>
    </row>
    <row r="54" spans="1:4" s="38" customFormat="1" ht="13.5" customHeight="1">
      <c r="A54" s="46" t="s">
        <v>561</v>
      </c>
      <c r="B54" s="46">
        <v>2300244</v>
      </c>
      <c r="C54" s="46" t="s">
        <v>563</v>
      </c>
      <c r="D54" s="47">
        <v>30</v>
      </c>
    </row>
    <row r="55" spans="1:4" s="38" customFormat="1" ht="13.5" customHeight="1">
      <c r="A55" s="46" t="s">
        <v>561</v>
      </c>
      <c r="B55" s="46">
        <v>2300244</v>
      </c>
      <c r="C55" s="46" t="s">
        <v>564</v>
      </c>
      <c r="D55" s="47"/>
    </row>
    <row r="56" spans="1:4" s="38" customFormat="1" ht="13.5" customHeight="1">
      <c r="A56" s="46" t="s">
        <v>565</v>
      </c>
      <c r="B56" s="46">
        <v>2300244</v>
      </c>
      <c r="C56" s="46" t="s">
        <v>566</v>
      </c>
      <c r="D56" s="47">
        <v>22</v>
      </c>
    </row>
    <row r="57" spans="1:4" s="38" customFormat="1" ht="13.5" customHeight="1">
      <c r="A57" s="44" t="s">
        <v>567</v>
      </c>
      <c r="B57" s="44">
        <v>2300245</v>
      </c>
      <c r="C57" s="44"/>
      <c r="D57" s="45">
        <v>5769</v>
      </c>
    </row>
    <row r="58" spans="1:4" s="38" customFormat="1" ht="13.5" customHeight="1">
      <c r="A58" s="46" t="s">
        <v>568</v>
      </c>
      <c r="B58" s="46">
        <v>2300245</v>
      </c>
      <c r="C58" s="46" t="s">
        <v>569</v>
      </c>
      <c r="D58" s="47">
        <v>135</v>
      </c>
    </row>
    <row r="59" spans="1:4" s="38" customFormat="1" ht="13.5" customHeight="1">
      <c r="A59" s="46" t="s">
        <v>570</v>
      </c>
      <c r="B59" s="46">
        <v>2300245</v>
      </c>
      <c r="C59" s="46" t="s">
        <v>569</v>
      </c>
      <c r="D59" s="47"/>
    </row>
    <row r="60" spans="1:4" s="38" customFormat="1" ht="13.5" customHeight="1">
      <c r="A60" s="46" t="s">
        <v>571</v>
      </c>
      <c r="B60" s="46">
        <v>2300245</v>
      </c>
      <c r="C60" s="46" t="s">
        <v>572</v>
      </c>
      <c r="D60" s="47">
        <v>2</v>
      </c>
    </row>
    <row r="61" spans="1:4" s="38" customFormat="1" ht="13.5" customHeight="1">
      <c r="A61" s="46" t="s">
        <v>568</v>
      </c>
      <c r="B61" s="46">
        <v>2300245</v>
      </c>
      <c r="C61" s="46" t="s">
        <v>572</v>
      </c>
      <c r="D61" s="47">
        <v>11</v>
      </c>
    </row>
    <row r="62" spans="1:4" s="38" customFormat="1" ht="13.5" customHeight="1">
      <c r="A62" s="46" t="s">
        <v>573</v>
      </c>
      <c r="B62" s="46">
        <v>2300245</v>
      </c>
      <c r="C62" s="46" t="s">
        <v>574</v>
      </c>
      <c r="D62" s="47">
        <v>12</v>
      </c>
    </row>
    <row r="63" spans="1:4" s="38" customFormat="1" ht="13.5" customHeight="1">
      <c r="A63" s="46" t="s">
        <v>575</v>
      </c>
      <c r="B63" s="46">
        <v>2300245</v>
      </c>
      <c r="C63" s="46" t="s">
        <v>576</v>
      </c>
      <c r="D63" s="47">
        <v>66</v>
      </c>
    </row>
    <row r="64" spans="1:4" s="38" customFormat="1" ht="13.5" customHeight="1">
      <c r="A64" s="46" t="s">
        <v>577</v>
      </c>
      <c r="B64" s="46">
        <v>2300245</v>
      </c>
      <c r="C64" s="46" t="s">
        <v>576</v>
      </c>
      <c r="D64" s="47">
        <v>645</v>
      </c>
    </row>
    <row r="65" spans="1:4" s="38" customFormat="1" ht="13.5" customHeight="1">
      <c r="A65" s="46" t="s">
        <v>578</v>
      </c>
      <c r="B65" s="46">
        <v>2300245</v>
      </c>
      <c r="C65" s="46" t="s">
        <v>579</v>
      </c>
      <c r="D65" s="47"/>
    </row>
    <row r="66" spans="1:4" s="38" customFormat="1" ht="13.5" customHeight="1">
      <c r="A66" s="46" t="s">
        <v>568</v>
      </c>
      <c r="B66" s="46">
        <v>2300245</v>
      </c>
      <c r="C66" s="46" t="s">
        <v>580</v>
      </c>
      <c r="D66" s="47">
        <v>12</v>
      </c>
    </row>
    <row r="67" spans="1:4" s="38" customFormat="1" ht="13.5" customHeight="1">
      <c r="A67" s="46" t="s">
        <v>570</v>
      </c>
      <c r="B67" s="46">
        <v>2300245</v>
      </c>
      <c r="C67" s="46" t="s">
        <v>580</v>
      </c>
      <c r="D67" s="47"/>
    </row>
    <row r="68" spans="1:4" s="38" customFormat="1" ht="13.5" customHeight="1">
      <c r="A68" s="46" t="s">
        <v>568</v>
      </c>
      <c r="B68" s="46">
        <v>2300245</v>
      </c>
      <c r="C68" s="46" t="s">
        <v>581</v>
      </c>
      <c r="D68" s="47"/>
    </row>
    <row r="69" spans="1:4" s="38" customFormat="1" ht="13.5" customHeight="1">
      <c r="A69" s="46" t="s">
        <v>570</v>
      </c>
      <c r="B69" s="46">
        <v>2300245</v>
      </c>
      <c r="C69" s="46" t="s">
        <v>581</v>
      </c>
      <c r="D69" s="47"/>
    </row>
    <row r="70" spans="1:4" s="38" customFormat="1" ht="13.5" customHeight="1">
      <c r="A70" s="46" t="s">
        <v>582</v>
      </c>
      <c r="B70" s="46">
        <v>2300245</v>
      </c>
      <c r="C70" s="46" t="s">
        <v>583</v>
      </c>
      <c r="D70" s="47">
        <v>2169</v>
      </c>
    </row>
    <row r="71" spans="1:4" s="38" customFormat="1" ht="13.5" customHeight="1">
      <c r="A71" s="46" t="s">
        <v>584</v>
      </c>
      <c r="B71" s="46">
        <v>2300245</v>
      </c>
      <c r="C71" s="46" t="s">
        <v>583</v>
      </c>
      <c r="D71" s="47">
        <v>907</v>
      </c>
    </row>
    <row r="72" spans="1:4" s="38" customFormat="1" ht="13.5" customHeight="1">
      <c r="A72" s="46" t="s">
        <v>568</v>
      </c>
      <c r="B72" s="46">
        <v>2300245</v>
      </c>
      <c r="C72" s="46" t="s">
        <v>585</v>
      </c>
      <c r="D72" s="47">
        <v>198</v>
      </c>
    </row>
    <row r="73" spans="1:4" s="38" customFormat="1" ht="13.5" customHeight="1">
      <c r="A73" s="46" t="s">
        <v>586</v>
      </c>
      <c r="B73" s="46">
        <v>2300245</v>
      </c>
      <c r="C73" s="46" t="s">
        <v>585</v>
      </c>
      <c r="D73" s="47">
        <v>62</v>
      </c>
    </row>
    <row r="74" spans="1:4" s="38" customFormat="1" ht="13.5" customHeight="1">
      <c r="A74" s="46" t="s">
        <v>587</v>
      </c>
      <c r="B74" s="46">
        <v>2300245</v>
      </c>
      <c r="C74" s="46" t="s">
        <v>588</v>
      </c>
      <c r="D74" s="47">
        <v>675</v>
      </c>
    </row>
    <row r="75" spans="1:4" s="38" customFormat="1" ht="13.5" customHeight="1">
      <c r="A75" s="46" t="s">
        <v>589</v>
      </c>
      <c r="B75" s="46">
        <v>2300245</v>
      </c>
      <c r="C75" s="46" t="s">
        <v>590</v>
      </c>
      <c r="D75" s="47">
        <v>845</v>
      </c>
    </row>
    <row r="76" spans="1:4" s="38" customFormat="1" ht="13.5" customHeight="1">
      <c r="A76" s="46" t="s">
        <v>582</v>
      </c>
      <c r="B76" s="46">
        <v>2300245</v>
      </c>
      <c r="C76" s="46" t="s">
        <v>591</v>
      </c>
      <c r="D76" s="47">
        <v>30</v>
      </c>
    </row>
    <row r="77" spans="1:4" s="38" customFormat="1" ht="13.5" customHeight="1">
      <c r="A77" s="44" t="s">
        <v>592</v>
      </c>
      <c r="B77" s="44">
        <v>2300246</v>
      </c>
      <c r="C77" s="44"/>
      <c r="D77" s="45">
        <v>0</v>
      </c>
    </row>
    <row r="78" spans="1:4" s="38" customFormat="1" ht="13.5" customHeight="1">
      <c r="A78" s="46" t="s">
        <v>593</v>
      </c>
      <c r="B78" s="46">
        <v>2300246</v>
      </c>
      <c r="C78" s="46" t="s">
        <v>594</v>
      </c>
      <c r="D78" s="47"/>
    </row>
    <row r="79" spans="1:4" s="38" customFormat="1" ht="13.5" customHeight="1">
      <c r="A79" s="46" t="s">
        <v>595</v>
      </c>
      <c r="B79" s="46">
        <v>2300246</v>
      </c>
      <c r="C79" s="46" t="s">
        <v>594</v>
      </c>
      <c r="D79" s="47"/>
    </row>
    <row r="80" spans="1:4" s="38" customFormat="1" ht="13.5" customHeight="1">
      <c r="A80" s="44" t="s">
        <v>596</v>
      </c>
      <c r="B80" s="44">
        <v>2300247</v>
      </c>
      <c r="C80" s="44"/>
      <c r="D80" s="45">
        <v>2409</v>
      </c>
    </row>
    <row r="81" spans="1:4" s="38" customFormat="1" ht="13.5" customHeight="1">
      <c r="A81" s="46" t="s">
        <v>597</v>
      </c>
      <c r="B81" s="46">
        <v>2300247</v>
      </c>
      <c r="C81" s="46" t="s">
        <v>598</v>
      </c>
      <c r="D81" s="47"/>
    </row>
    <row r="82" spans="1:4" s="38" customFormat="1" ht="13.5" customHeight="1">
      <c r="A82" s="46" t="s">
        <v>597</v>
      </c>
      <c r="B82" s="46">
        <v>2300247</v>
      </c>
      <c r="C82" s="46" t="s">
        <v>599</v>
      </c>
      <c r="D82" s="47"/>
    </row>
    <row r="83" spans="1:4" s="38" customFormat="1" ht="13.5" customHeight="1">
      <c r="A83" s="46" t="s">
        <v>597</v>
      </c>
      <c r="B83" s="46">
        <v>2300247</v>
      </c>
      <c r="C83" s="46" t="s">
        <v>600</v>
      </c>
      <c r="D83" s="47"/>
    </row>
    <row r="84" spans="1:4" s="38" customFormat="1" ht="13.5" customHeight="1">
      <c r="A84" s="46" t="s">
        <v>601</v>
      </c>
      <c r="B84" s="46">
        <v>2300247</v>
      </c>
      <c r="C84" s="46" t="s">
        <v>602</v>
      </c>
      <c r="D84" s="47">
        <v>70</v>
      </c>
    </row>
    <row r="85" spans="1:4" s="38" customFormat="1" ht="13.5" customHeight="1">
      <c r="A85" s="46" t="s">
        <v>597</v>
      </c>
      <c r="B85" s="46">
        <v>2300247</v>
      </c>
      <c r="C85" s="46" t="s">
        <v>602</v>
      </c>
      <c r="D85" s="47">
        <v>121</v>
      </c>
    </row>
    <row r="86" spans="1:4" s="38" customFormat="1" ht="13.5" customHeight="1">
      <c r="A86" s="46" t="s">
        <v>603</v>
      </c>
      <c r="B86" s="46">
        <v>2300247</v>
      </c>
      <c r="C86" s="46" t="s">
        <v>604</v>
      </c>
      <c r="D86" s="47"/>
    </row>
    <row r="87" spans="1:4" s="38" customFormat="1" ht="13.5" customHeight="1">
      <c r="A87" s="46" t="s">
        <v>597</v>
      </c>
      <c r="B87" s="46">
        <v>2300247</v>
      </c>
      <c r="C87" s="46" t="s">
        <v>605</v>
      </c>
      <c r="D87" s="47">
        <v>32</v>
      </c>
    </row>
    <row r="88" spans="1:4" s="38" customFormat="1" ht="13.5" customHeight="1">
      <c r="A88" s="46" t="s">
        <v>597</v>
      </c>
      <c r="B88" s="46">
        <v>2300247</v>
      </c>
      <c r="C88" s="46" t="s">
        <v>606</v>
      </c>
      <c r="D88" s="47">
        <v>15</v>
      </c>
    </row>
    <row r="89" spans="1:4" s="38" customFormat="1" ht="13.5" customHeight="1">
      <c r="A89" s="46" t="s">
        <v>597</v>
      </c>
      <c r="B89" s="46">
        <v>2300247</v>
      </c>
      <c r="C89" s="46" t="s">
        <v>607</v>
      </c>
      <c r="D89" s="47">
        <v>13</v>
      </c>
    </row>
    <row r="90" spans="1:4" s="38" customFormat="1" ht="13.5" customHeight="1">
      <c r="A90" s="46" t="s">
        <v>597</v>
      </c>
      <c r="B90" s="46">
        <v>2300247</v>
      </c>
      <c r="C90" s="46" t="s">
        <v>608</v>
      </c>
      <c r="D90" s="47">
        <v>41</v>
      </c>
    </row>
    <row r="91" spans="1:4" s="38" customFormat="1" ht="13.5" customHeight="1">
      <c r="A91" s="46" t="s">
        <v>597</v>
      </c>
      <c r="B91" s="46">
        <v>2300247</v>
      </c>
      <c r="C91" s="46" t="s">
        <v>609</v>
      </c>
      <c r="D91" s="47"/>
    </row>
    <row r="92" spans="1:4" s="38" customFormat="1" ht="13.5" customHeight="1">
      <c r="A92" s="46" t="s">
        <v>610</v>
      </c>
      <c r="B92" s="46">
        <v>2300247</v>
      </c>
      <c r="C92" s="46" t="s">
        <v>611</v>
      </c>
      <c r="D92" s="47">
        <v>2117</v>
      </c>
    </row>
    <row r="93" spans="1:4" s="38" customFormat="1" ht="13.5" customHeight="1">
      <c r="A93" s="44" t="s">
        <v>612</v>
      </c>
      <c r="B93" s="44">
        <v>2300248</v>
      </c>
      <c r="C93" s="44"/>
      <c r="D93" s="45">
        <v>13320</v>
      </c>
    </row>
    <row r="94" spans="1:4" s="38" customFormat="1" ht="13.5" customHeight="1">
      <c r="A94" s="46" t="s">
        <v>613</v>
      </c>
      <c r="B94" s="46">
        <v>2300248</v>
      </c>
      <c r="C94" s="46" t="s">
        <v>614</v>
      </c>
      <c r="D94" s="47">
        <v>1846</v>
      </c>
    </row>
    <row r="95" spans="1:4" s="38" customFormat="1" ht="13.5" customHeight="1">
      <c r="A95" s="46" t="s">
        <v>615</v>
      </c>
      <c r="B95" s="46">
        <v>2300248</v>
      </c>
      <c r="C95" s="46" t="s">
        <v>616</v>
      </c>
      <c r="D95" s="47">
        <v>278</v>
      </c>
    </row>
    <row r="96" spans="1:4" s="38" customFormat="1" ht="13.5" customHeight="1">
      <c r="A96" s="46" t="s">
        <v>617</v>
      </c>
      <c r="B96" s="46">
        <v>2300248</v>
      </c>
      <c r="C96" s="46" t="s">
        <v>618</v>
      </c>
      <c r="D96" s="47">
        <v>799</v>
      </c>
    </row>
    <row r="97" spans="1:4" s="38" customFormat="1" ht="13.5" customHeight="1">
      <c r="A97" s="46" t="s">
        <v>619</v>
      </c>
      <c r="B97" s="46">
        <v>2300248</v>
      </c>
      <c r="C97" s="46" t="s">
        <v>618</v>
      </c>
      <c r="D97" s="47"/>
    </row>
    <row r="98" spans="1:4" s="38" customFormat="1" ht="13.5" customHeight="1">
      <c r="A98" s="46" t="s">
        <v>561</v>
      </c>
      <c r="B98" s="46">
        <v>2300248</v>
      </c>
      <c r="C98" s="46" t="s">
        <v>620</v>
      </c>
      <c r="D98" s="47">
        <v>0</v>
      </c>
    </row>
    <row r="99" spans="1:4" s="38" customFormat="1" ht="13.5" customHeight="1">
      <c r="A99" s="46" t="s">
        <v>621</v>
      </c>
      <c r="B99" s="46">
        <v>2300248</v>
      </c>
      <c r="C99" s="46" t="s">
        <v>622</v>
      </c>
      <c r="D99" s="47">
        <v>6832</v>
      </c>
    </row>
    <row r="100" spans="1:4" s="38" customFormat="1" ht="13.5" customHeight="1">
      <c r="A100" s="46" t="s">
        <v>623</v>
      </c>
      <c r="B100" s="46">
        <v>2300248</v>
      </c>
      <c r="C100" s="46" t="s">
        <v>622</v>
      </c>
      <c r="D100" s="47">
        <v>661</v>
      </c>
    </row>
    <row r="101" spans="1:4" s="38" customFormat="1" ht="13.5" customHeight="1">
      <c r="A101" s="46" t="s">
        <v>624</v>
      </c>
      <c r="B101" s="46">
        <v>2300248</v>
      </c>
      <c r="C101" s="46" t="s">
        <v>625</v>
      </c>
      <c r="D101" s="47">
        <v>114</v>
      </c>
    </row>
    <row r="102" spans="1:4" s="38" customFormat="1" ht="13.5" customHeight="1">
      <c r="A102" s="46" t="s">
        <v>626</v>
      </c>
      <c r="B102" s="46">
        <v>2300248</v>
      </c>
      <c r="C102" s="46" t="s">
        <v>625</v>
      </c>
      <c r="D102" s="47">
        <v>62</v>
      </c>
    </row>
    <row r="103" spans="1:4" s="38" customFormat="1" ht="13.5" customHeight="1">
      <c r="A103" s="46" t="s">
        <v>627</v>
      </c>
      <c r="B103" s="46">
        <v>2300248</v>
      </c>
      <c r="C103" s="46" t="s">
        <v>625</v>
      </c>
      <c r="D103" s="47">
        <v>40</v>
      </c>
    </row>
    <row r="104" spans="1:4" s="38" customFormat="1" ht="13.5" customHeight="1">
      <c r="A104" s="46" t="s">
        <v>628</v>
      </c>
      <c r="B104" s="46">
        <v>2300248</v>
      </c>
      <c r="C104" s="46" t="s">
        <v>629</v>
      </c>
      <c r="D104" s="47">
        <v>14</v>
      </c>
    </row>
    <row r="105" spans="1:4" s="38" customFormat="1" ht="13.5" customHeight="1">
      <c r="A105" s="46" t="s">
        <v>630</v>
      </c>
      <c r="B105" s="46">
        <v>2300248</v>
      </c>
      <c r="C105" s="46" t="s">
        <v>629</v>
      </c>
      <c r="D105" s="47"/>
    </row>
    <row r="106" spans="1:4" s="38" customFormat="1" ht="13.5" customHeight="1">
      <c r="A106" s="46" t="s">
        <v>631</v>
      </c>
      <c r="B106" s="46">
        <v>2300248</v>
      </c>
      <c r="C106" s="46" t="s">
        <v>632</v>
      </c>
      <c r="D106" s="47">
        <v>1813</v>
      </c>
    </row>
    <row r="107" spans="1:4" s="38" customFormat="1" ht="13.5" customHeight="1">
      <c r="A107" s="46" t="s">
        <v>633</v>
      </c>
      <c r="B107" s="46">
        <v>2300248</v>
      </c>
      <c r="C107" s="46" t="s">
        <v>632</v>
      </c>
      <c r="D107" s="47">
        <v>122</v>
      </c>
    </row>
    <row r="108" spans="1:4" s="38" customFormat="1" ht="13.5" customHeight="1">
      <c r="A108" s="46" t="s">
        <v>631</v>
      </c>
      <c r="B108" s="46">
        <v>2300248</v>
      </c>
      <c r="C108" s="46" t="s">
        <v>634</v>
      </c>
      <c r="D108" s="47"/>
    </row>
    <row r="109" spans="1:4" s="38" customFormat="1" ht="13.5" customHeight="1">
      <c r="A109" s="46" t="s">
        <v>633</v>
      </c>
      <c r="B109" s="46">
        <v>2300248</v>
      </c>
      <c r="C109" s="46" t="s">
        <v>634</v>
      </c>
      <c r="D109" s="47"/>
    </row>
    <row r="110" spans="1:4" s="38" customFormat="1" ht="13.5" customHeight="1">
      <c r="A110" s="46" t="s">
        <v>635</v>
      </c>
      <c r="B110" s="46">
        <v>2300248</v>
      </c>
      <c r="C110" s="46" t="s">
        <v>636</v>
      </c>
      <c r="D110" s="47">
        <v>56</v>
      </c>
    </row>
    <row r="111" spans="1:4" s="38" customFormat="1" ht="13.5" customHeight="1">
      <c r="A111" s="46" t="s">
        <v>637</v>
      </c>
      <c r="B111" s="46">
        <v>2300248</v>
      </c>
      <c r="C111" s="46" t="s">
        <v>638</v>
      </c>
      <c r="D111" s="47"/>
    </row>
    <row r="112" spans="1:4" s="38" customFormat="1" ht="13.5" customHeight="1">
      <c r="A112" s="46" t="s">
        <v>639</v>
      </c>
      <c r="B112" s="46">
        <v>2300248</v>
      </c>
      <c r="C112" s="46" t="s">
        <v>640</v>
      </c>
      <c r="D112" s="47">
        <v>607</v>
      </c>
    </row>
    <row r="113" spans="1:4" s="38" customFormat="1" ht="13.5" customHeight="1">
      <c r="A113" s="46" t="s">
        <v>641</v>
      </c>
      <c r="B113" s="46">
        <v>2300248</v>
      </c>
      <c r="C113" s="46" t="s">
        <v>640</v>
      </c>
      <c r="D113" s="47">
        <v>76</v>
      </c>
    </row>
    <row r="114" spans="1:4" s="38" customFormat="1" ht="13.5" customHeight="1">
      <c r="A114" s="44" t="s">
        <v>642</v>
      </c>
      <c r="B114" s="44">
        <v>2300249</v>
      </c>
      <c r="C114" s="44"/>
      <c r="D114" s="45">
        <v>4740</v>
      </c>
    </row>
    <row r="115" spans="1:4" s="38" customFormat="1" ht="13.5" customHeight="1">
      <c r="A115" s="46" t="s">
        <v>643</v>
      </c>
      <c r="B115" s="46">
        <v>2300249</v>
      </c>
      <c r="C115" s="46" t="s">
        <v>644</v>
      </c>
      <c r="D115" s="47">
        <v>11</v>
      </c>
    </row>
    <row r="116" spans="1:4" s="38" customFormat="1" ht="13.5" customHeight="1">
      <c r="A116" s="46" t="s">
        <v>645</v>
      </c>
      <c r="B116" s="46">
        <v>2300249</v>
      </c>
      <c r="C116" s="46" t="s">
        <v>644</v>
      </c>
      <c r="D116" s="47">
        <v>883</v>
      </c>
    </row>
    <row r="117" spans="1:4" s="38" customFormat="1" ht="13.5" customHeight="1">
      <c r="A117" s="46" t="s">
        <v>646</v>
      </c>
      <c r="B117" s="46">
        <v>2300249</v>
      </c>
      <c r="C117" s="46" t="s">
        <v>644</v>
      </c>
      <c r="D117" s="47"/>
    </row>
    <row r="118" spans="1:4" s="38" customFormat="1" ht="13.5" customHeight="1">
      <c r="A118" s="46" t="s">
        <v>647</v>
      </c>
      <c r="B118" s="46">
        <v>2300249</v>
      </c>
      <c r="C118" s="46" t="s">
        <v>644</v>
      </c>
      <c r="D118" s="47">
        <v>49</v>
      </c>
    </row>
    <row r="119" spans="1:4" s="38" customFormat="1" ht="13.5" customHeight="1">
      <c r="A119" s="46" t="s">
        <v>648</v>
      </c>
      <c r="B119" s="46">
        <v>2300249</v>
      </c>
      <c r="C119" s="46" t="s">
        <v>644</v>
      </c>
      <c r="D119" s="47">
        <v>67</v>
      </c>
    </row>
    <row r="120" spans="1:4" s="38" customFormat="1" ht="13.5" customHeight="1">
      <c r="A120" s="46" t="s">
        <v>649</v>
      </c>
      <c r="B120" s="46">
        <v>2300249</v>
      </c>
      <c r="C120" s="46" t="s">
        <v>644</v>
      </c>
      <c r="D120" s="47">
        <v>830</v>
      </c>
    </row>
    <row r="121" spans="1:4" s="38" customFormat="1" ht="13.5" customHeight="1">
      <c r="A121" s="46" t="s">
        <v>650</v>
      </c>
      <c r="B121" s="46">
        <v>2300249</v>
      </c>
      <c r="C121" s="46" t="s">
        <v>644</v>
      </c>
      <c r="D121" s="47"/>
    </row>
    <row r="122" spans="1:4" s="38" customFormat="1" ht="13.5" customHeight="1">
      <c r="A122" s="46" t="s">
        <v>651</v>
      </c>
      <c r="B122" s="46">
        <v>2300249</v>
      </c>
      <c r="C122" s="46" t="s">
        <v>652</v>
      </c>
      <c r="D122" s="47"/>
    </row>
    <row r="123" spans="1:4" s="38" customFormat="1" ht="13.5" customHeight="1">
      <c r="A123" s="46" t="s">
        <v>653</v>
      </c>
      <c r="B123" s="46">
        <v>2300249</v>
      </c>
      <c r="C123" s="46" t="s">
        <v>654</v>
      </c>
      <c r="D123" s="47">
        <v>78</v>
      </c>
    </row>
    <row r="124" spans="1:4" s="38" customFormat="1" ht="13.5" customHeight="1">
      <c r="A124" s="46" t="s">
        <v>655</v>
      </c>
      <c r="B124" s="46">
        <v>2300249</v>
      </c>
      <c r="C124" s="46" t="s">
        <v>656</v>
      </c>
      <c r="D124" s="47"/>
    </row>
    <row r="125" spans="1:4" s="38" customFormat="1" ht="13.5" customHeight="1">
      <c r="A125" s="46" t="s">
        <v>657</v>
      </c>
      <c r="B125" s="46">
        <v>2300249</v>
      </c>
      <c r="C125" s="46" t="s">
        <v>656</v>
      </c>
      <c r="D125" s="47"/>
    </row>
    <row r="126" spans="1:4" s="38" customFormat="1" ht="13.5" customHeight="1">
      <c r="A126" s="46" t="s">
        <v>658</v>
      </c>
      <c r="B126" s="46">
        <v>2300249</v>
      </c>
      <c r="C126" s="46" t="s">
        <v>659</v>
      </c>
      <c r="D126" s="47">
        <v>78</v>
      </c>
    </row>
    <row r="127" spans="1:4" s="38" customFormat="1" ht="13.5" customHeight="1">
      <c r="A127" s="46" t="s">
        <v>651</v>
      </c>
      <c r="B127" s="46">
        <v>2300249</v>
      </c>
      <c r="C127" s="46" t="s">
        <v>659</v>
      </c>
      <c r="D127" s="47">
        <v>426</v>
      </c>
    </row>
    <row r="128" spans="1:4" s="38" customFormat="1" ht="13.5" customHeight="1">
      <c r="A128" s="46" t="s">
        <v>660</v>
      </c>
      <c r="B128" s="46">
        <v>2300249</v>
      </c>
      <c r="C128" s="46" t="s">
        <v>632</v>
      </c>
      <c r="D128" s="47">
        <v>65</v>
      </c>
    </row>
    <row r="129" spans="1:4" s="38" customFormat="1" ht="13.5" customHeight="1">
      <c r="A129" s="46" t="s">
        <v>661</v>
      </c>
      <c r="B129" s="46">
        <v>2300249</v>
      </c>
      <c r="C129" s="46" t="s">
        <v>632</v>
      </c>
      <c r="D129" s="47">
        <v>14</v>
      </c>
    </row>
    <row r="130" spans="1:4" s="38" customFormat="1" ht="13.5" customHeight="1">
      <c r="A130" s="46" t="s">
        <v>662</v>
      </c>
      <c r="B130" s="46">
        <v>2300249</v>
      </c>
      <c r="C130" s="46" t="s">
        <v>663</v>
      </c>
      <c r="D130" s="47">
        <v>389</v>
      </c>
    </row>
    <row r="131" spans="1:4" s="38" customFormat="1" ht="13.5" customHeight="1">
      <c r="A131" s="46" t="s">
        <v>664</v>
      </c>
      <c r="B131" s="46">
        <v>2300249</v>
      </c>
      <c r="C131" s="46" t="s">
        <v>665</v>
      </c>
      <c r="D131" s="47">
        <v>1574</v>
      </c>
    </row>
    <row r="132" spans="1:4" s="38" customFormat="1" ht="13.5" customHeight="1">
      <c r="A132" s="46" t="s">
        <v>666</v>
      </c>
      <c r="B132" s="46">
        <v>2300249</v>
      </c>
      <c r="C132" s="46" t="s">
        <v>667</v>
      </c>
      <c r="D132" s="47">
        <v>276</v>
      </c>
    </row>
    <row r="133" spans="1:4" s="38" customFormat="1" ht="13.5" customHeight="1">
      <c r="A133" s="44" t="s">
        <v>668</v>
      </c>
      <c r="B133" s="44">
        <v>2300250</v>
      </c>
      <c r="C133" s="44"/>
      <c r="D133" s="45">
        <v>825</v>
      </c>
    </row>
    <row r="134" spans="1:4" s="38" customFormat="1" ht="13.5" customHeight="1">
      <c r="A134" s="46" t="s">
        <v>669</v>
      </c>
      <c r="B134" s="46">
        <v>2300250</v>
      </c>
      <c r="C134" s="46" t="s">
        <v>670</v>
      </c>
      <c r="D134" s="47"/>
    </row>
    <row r="135" spans="1:4" s="38" customFormat="1" ht="13.5" customHeight="1">
      <c r="A135" s="46" t="s">
        <v>669</v>
      </c>
      <c r="B135" s="46">
        <v>2300250</v>
      </c>
      <c r="C135" s="46" t="s">
        <v>671</v>
      </c>
      <c r="D135" s="47">
        <v>560</v>
      </c>
    </row>
    <row r="136" spans="1:4" s="38" customFormat="1" ht="13.5" customHeight="1">
      <c r="A136" s="46" t="s">
        <v>672</v>
      </c>
      <c r="B136" s="46">
        <v>2300250</v>
      </c>
      <c r="C136" s="46" t="s">
        <v>673</v>
      </c>
      <c r="D136" s="47">
        <v>265</v>
      </c>
    </row>
    <row r="137" spans="1:4" s="38" customFormat="1" ht="13.5" customHeight="1">
      <c r="A137" s="44" t="s">
        <v>674</v>
      </c>
      <c r="B137" s="44">
        <v>2300252</v>
      </c>
      <c r="C137" s="44"/>
      <c r="D137" s="45">
        <v>16066</v>
      </c>
    </row>
    <row r="138" spans="1:4" s="38" customFormat="1" ht="13.5" customHeight="1">
      <c r="A138" s="46" t="s">
        <v>675</v>
      </c>
      <c r="B138" s="46">
        <v>2300252</v>
      </c>
      <c r="C138" s="47" t="s">
        <v>676</v>
      </c>
      <c r="D138" s="47">
        <v>800</v>
      </c>
    </row>
    <row r="139" spans="1:4" s="38" customFormat="1" ht="13.5" customHeight="1">
      <c r="A139" s="46" t="s">
        <v>677</v>
      </c>
      <c r="B139" s="46">
        <v>2300252</v>
      </c>
      <c r="C139" s="47" t="s">
        <v>676</v>
      </c>
      <c r="D139" s="47">
        <v>600</v>
      </c>
    </row>
    <row r="140" spans="1:4" s="38" customFormat="1" ht="13.5" customHeight="1">
      <c r="A140" s="46" t="s">
        <v>678</v>
      </c>
      <c r="B140" s="46">
        <v>2300252</v>
      </c>
      <c r="C140" s="46" t="s">
        <v>679</v>
      </c>
      <c r="D140" s="47">
        <v>1425</v>
      </c>
    </row>
    <row r="141" spans="1:4" s="38" customFormat="1" ht="13.5" customHeight="1">
      <c r="A141" s="46" t="s">
        <v>680</v>
      </c>
      <c r="B141" s="46">
        <v>2300252</v>
      </c>
      <c r="C141" s="46" t="s">
        <v>681</v>
      </c>
      <c r="D141" s="47">
        <v>5675</v>
      </c>
    </row>
    <row r="142" spans="1:4" s="38" customFormat="1" ht="13.5" customHeight="1">
      <c r="A142" s="46" t="s">
        <v>682</v>
      </c>
      <c r="B142" s="46">
        <v>2300252</v>
      </c>
      <c r="C142" s="46" t="s">
        <v>683</v>
      </c>
      <c r="D142" s="47">
        <v>938</v>
      </c>
    </row>
    <row r="143" spans="1:4" s="38" customFormat="1" ht="13.5" customHeight="1">
      <c r="A143" s="46" t="s">
        <v>684</v>
      </c>
      <c r="B143" s="46">
        <v>2300252</v>
      </c>
      <c r="C143" s="46" t="s">
        <v>685</v>
      </c>
      <c r="D143" s="47">
        <v>462</v>
      </c>
    </row>
    <row r="144" spans="1:4" s="38" customFormat="1" ht="13.5" customHeight="1">
      <c r="A144" s="46" t="s">
        <v>686</v>
      </c>
      <c r="B144" s="46">
        <v>2300252</v>
      </c>
      <c r="C144" s="46" t="s">
        <v>687</v>
      </c>
      <c r="D144" s="47">
        <v>972.5</v>
      </c>
    </row>
    <row r="145" spans="1:4" s="38" customFormat="1" ht="13.5" customHeight="1">
      <c r="A145" s="46" t="s">
        <v>688</v>
      </c>
      <c r="B145" s="46">
        <v>2300252</v>
      </c>
      <c r="C145" s="46" t="s">
        <v>687</v>
      </c>
      <c r="D145" s="47">
        <v>30</v>
      </c>
    </row>
    <row r="146" spans="1:4" s="38" customFormat="1" ht="13.5" customHeight="1">
      <c r="A146" s="46" t="s">
        <v>686</v>
      </c>
      <c r="B146" s="46">
        <v>2300252</v>
      </c>
      <c r="C146" s="46" t="s">
        <v>689</v>
      </c>
      <c r="D146" s="47">
        <v>4048</v>
      </c>
    </row>
    <row r="147" spans="1:4" s="38" customFormat="1" ht="13.5" customHeight="1">
      <c r="A147" s="46" t="s">
        <v>690</v>
      </c>
      <c r="B147" s="46">
        <v>2300252</v>
      </c>
      <c r="C147" s="46" t="s">
        <v>691</v>
      </c>
      <c r="D147" s="47">
        <v>88</v>
      </c>
    </row>
    <row r="148" spans="1:4" s="38" customFormat="1" ht="13.5" customHeight="1">
      <c r="A148" s="46" t="s">
        <v>692</v>
      </c>
      <c r="B148" s="46">
        <v>2300252</v>
      </c>
      <c r="C148" s="46" t="s">
        <v>693</v>
      </c>
      <c r="D148" s="47"/>
    </row>
    <row r="149" spans="1:4" s="38" customFormat="1" ht="13.5" customHeight="1">
      <c r="A149" s="46" t="s">
        <v>694</v>
      </c>
      <c r="B149" s="46">
        <v>2300252</v>
      </c>
      <c r="C149" s="46" t="s">
        <v>693</v>
      </c>
      <c r="D149" s="47"/>
    </row>
    <row r="150" spans="1:4" s="38" customFormat="1" ht="13.5" customHeight="1">
      <c r="A150" s="46" t="s">
        <v>684</v>
      </c>
      <c r="B150" s="46">
        <v>2300252</v>
      </c>
      <c r="C150" s="46" t="s">
        <v>695</v>
      </c>
      <c r="D150" s="47">
        <v>475</v>
      </c>
    </row>
    <row r="151" spans="1:4" s="38" customFormat="1" ht="13.5" customHeight="1">
      <c r="A151" s="46" t="s">
        <v>680</v>
      </c>
      <c r="B151" s="46">
        <v>2300252</v>
      </c>
      <c r="C151" s="46" t="s">
        <v>696</v>
      </c>
      <c r="D151" s="47">
        <v>246</v>
      </c>
    </row>
    <row r="152" spans="1:4" s="38" customFormat="1" ht="13.5" customHeight="1">
      <c r="A152" s="46" t="s">
        <v>686</v>
      </c>
      <c r="B152" s="46">
        <v>2300252</v>
      </c>
      <c r="C152" s="46" t="s">
        <v>697</v>
      </c>
      <c r="D152" s="47">
        <v>306.5</v>
      </c>
    </row>
    <row r="153" spans="1:4" s="38" customFormat="1" ht="13.5" customHeight="1">
      <c r="A153" s="44" t="s">
        <v>698</v>
      </c>
      <c r="B153" s="44">
        <v>2300253</v>
      </c>
      <c r="C153" s="44"/>
      <c r="D153" s="45">
        <v>465</v>
      </c>
    </row>
    <row r="154" spans="1:4" s="38" customFormat="1" ht="13.5" customHeight="1">
      <c r="A154" s="46" t="s">
        <v>699</v>
      </c>
      <c r="B154" s="46">
        <v>2300253</v>
      </c>
      <c r="C154" s="46" t="s">
        <v>700</v>
      </c>
      <c r="D154" s="47">
        <v>259</v>
      </c>
    </row>
    <row r="155" spans="1:4" s="38" customFormat="1" ht="13.5" customHeight="1">
      <c r="A155" s="46" t="s">
        <v>701</v>
      </c>
      <c r="B155" s="46">
        <v>2300253</v>
      </c>
      <c r="C155" s="46" t="s">
        <v>702</v>
      </c>
      <c r="D155" s="47">
        <v>130</v>
      </c>
    </row>
    <row r="156" spans="1:4" s="38" customFormat="1" ht="13.5" customHeight="1">
      <c r="A156" s="46" t="s">
        <v>699</v>
      </c>
      <c r="B156" s="46">
        <v>2300253</v>
      </c>
      <c r="C156" s="46" t="s">
        <v>703</v>
      </c>
      <c r="D156" s="47">
        <v>76</v>
      </c>
    </row>
    <row r="157" spans="1:4" s="38" customFormat="1" ht="13.5" customHeight="1">
      <c r="A157" s="44" t="s">
        <v>704</v>
      </c>
      <c r="B157" s="44">
        <v>2300258</v>
      </c>
      <c r="C157" s="44"/>
      <c r="D157" s="45">
        <v>2</v>
      </c>
    </row>
    <row r="158" spans="1:4" s="38" customFormat="1" ht="13.5" customHeight="1">
      <c r="A158" s="46" t="s">
        <v>705</v>
      </c>
      <c r="B158" s="46">
        <v>2300258</v>
      </c>
      <c r="C158" s="46" t="s">
        <v>706</v>
      </c>
      <c r="D158" s="47"/>
    </row>
    <row r="159" spans="1:4" s="38" customFormat="1" ht="13.5" customHeight="1">
      <c r="A159" s="46" t="s">
        <v>707</v>
      </c>
      <c r="B159" s="46">
        <v>2300258</v>
      </c>
      <c r="C159" s="46" t="s">
        <v>708</v>
      </c>
      <c r="D159" s="47">
        <v>2</v>
      </c>
    </row>
    <row r="160" spans="1:4" s="38" customFormat="1" ht="13.5" customHeight="1">
      <c r="A160" s="44" t="s">
        <v>709</v>
      </c>
      <c r="B160" s="44">
        <v>2300299</v>
      </c>
      <c r="C160" s="44"/>
      <c r="D160" s="45">
        <v>17</v>
      </c>
    </row>
    <row r="161" spans="1:4" s="38" customFormat="1" ht="13.5" customHeight="1">
      <c r="A161" s="46" t="s">
        <v>710</v>
      </c>
      <c r="B161" s="46">
        <v>2300299</v>
      </c>
      <c r="C161" s="46" t="s">
        <v>711</v>
      </c>
      <c r="D161" s="47">
        <v>17</v>
      </c>
    </row>
    <row r="162" spans="1:4" s="38" customFormat="1" ht="13.5" customHeight="1">
      <c r="A162" s="46" t="s">
        <v>712</v>
      </c>
      <c r="B162" s="46">
        <v>2300299</v>
      </c>
      <c r="C162" s="46" t="s">
        <v>713</v>
      </c>
      <c r="D162" s="47"/>
    </row>
    <row r="163" spans="1:4" s="38" customFormat="1" ht="13.5" customHeight="1">
      <c r="A163" s="46" t="s">
        <v>714</v>
      </c>
      <c r="B163" s="46">
        <v>2300299</v>
      </c>
      <c r="C163" s="46" t="s">
        <v>715</v>
      </c>
      <c r="D163" s="47"/>
    </row>
    <row r="164" s="38" customFormat="1" ht="14.25"/>
    <row r="165" s="38" customFormat="1" ht="14.25"/>
    <row r="166" s="38" customFormat="1" ht="14.25"/>
    <row r="167" s="38" customFormat="1" ht="14.25"/>
    <row r="168" s="38" customFormat="1" ht="14.25"/>
    <row r="169" s="38" customFormat="1" ht="14.25"/>
    <row r="170" s="38" customFormat="1" ht="14.25"/>
    <row r="171" s="38" customFormat="1" ht="14.25"/>
    <row r="172" s="38" customFormat="1" ht="14.25"/>
    <row r="173" s="38" customFormat="1" ht="14.25"/>
    <row r="174" s="38" customFormat="1" ht="14.25"/>
    <row r="175" s="38" customFormat="1" ht="14.25"/>
    <row r="176" s="38" customFormat="1" ht="14.25"/>
    <row r="177" s="38" customFormat="1" ht="14.25"/>
    <row r="178" s="38" customFormat="1" ht="14.25"/>
    <row r="179" s="38" customFormat="1" ht="14.25"/>
    <row r="180" s="38" customFormat="1" ht="14.25"/>
    <row r="181" s="38" customFormat="1" ht="14.25"/>
    <row r="182" s="38" customFormat="1" ht="14.25"/>
    <row r="183" s="38" customFormat="1" ht="14.25"/>
    <row r="184" s="38" customFormat="1" ht="14.25"/>
    <row r="185" s="38" customFormat="1" ht="14.25"/>
    <row r="186" s="38" customFormat="1" ht="14.25"/>
    <row r="187" s="38" customFormat="1" ht="14.25"/>
    <row r="188" s="38" customFormat="1" ht="14.25"/>
    <row r="189" s="38" customFormat="1" ht="14.25"/>
    <row r="190" s="38" customFormat="1" ht="14.25"/>
    <row r="191" s="38" customFormat="1" ht="14.25"/>
    <row r="192" s="38" customFormat="1" ht="14.25"/>
    <row r="193" s="38" customFormat="1" ht="14.25"/>
    <row r="194" s="38" customFormat="1" ht="14.25"/>
    <row r="195" s="38" customFormat="1" ht="14.25"/>
    <row r="196" s="38" customFormat="1" ht="14.25"/>
    <row r="197" s="38" customFormat="1" ht="14.25"/>
    <row r="198" s="38" customFormat="1" ht="14.25"/>
    <row r="199" s="38" customFormat="1" ht="14.25"/>
    <row r="200" s="38" customFormat="1" ht="14.25"/>
    <row r="201" s="38" customFormat="1" ht="14.25"/>
    <row r="202" s="38" customFormat="1" ht="14.25"/>
    <row r="203" s="38" customFormat="1" ht="14.25"/>
    <row r="204" s="38" customFormat="1" ht="14.25"/>
    <row r="205" s="38" customFormat="1" ht="14.25"/>
    <row r="206" s="38" customFormat="1" ht="14.25"/>
    <row r="207" s="38" customFormat="1" ht="14.25"/>
    <row r="208" s="38" customFormat="1" ht="14.25"/>
    <row r="209" s="38" customFormat="1" ht="14.25"/>
    <row r="210" s="38" customFormat="1" ht="14.25"/>
    <row r="211" s="38" customFormat="1" ht="14.25"/>
    <row r="212" s="38" customFormat="1" ht="14.25"/>
    <row r="213" s="38" customFormat="1" ht="14.25"/>
    <row r="214" s="38" customFormat="1" ht="14.25"/>
    <row r="215" s="38" customFormat="1" ht="14.25"/>
    <row r="216" s="38" customFormat="1" ht="14.25"/>
    <row r="217" s="38" customFormat="1" ht="14.25"/>
    <row r="218" s="38" customFormat="1" ht="14.25"/>
    <row r="219" s="38" customFormat="1" ht="14.25"/>
    <row r="220" s="38" customFormat="1" ht="14.25"/>
    <row r="221" s="38" customFormat="1" ht="14.25"/>
    <row r="222" s="38" customFormat="1" ht="14.25"/>
    <row r="223" s="38" customFormat="1" ht="14.25"/>
    <row r="224" s="38" customFormat="1" ht="14.25"/>
    <row r="225" s="38" customFormat="1" ht="14.25"/>
    <row r="226" s="38" customFormat="1" ht="14.25"/>
    <row r="227" s="38" customFormat="1" ht="14.25"/>
    <row r="228" s="38" customFormat="1" ht="14.25"/>
    <row r="229" s="38" customFormat="1" ht="14.25"/>
    <row r="230" s="38" customFormat="1" ht="14.25"/>
    <row r="231" s="38" customFormat="1" ht="14.25"/>
    <row r="232" s="38" customFormat="1" ht="14.25"/>
    <row r="233" s="38" customFormat="1" ht="14.25"/>
    <row r="234" s="38" customFormat="1" ht="14.25"/>
    <row r="235" s="38" customFormat="1" ht="14.25"/>
    <row r="236" s="38" customFormat="1" ht="14.25"/>
    <row r="237" s="38" customFormat="1" ht="14.25"/>
    <row r="238" s="38" customFormat="1" ht="14.25"/>
    <row r="239" s="38" customFormat="1" ht="14.25"/>
    <row r="240" s="38" customFormat="1" ht="14.25"/>
    <row r="241" s="38" customFormat="1" ht="14.25"/>
    <row r="242" s="38" customFormat="1" ht="14.25"/>
    <row r="243" s="38" customFormat="1" ht="14.25"/>
    <row r="244" s="38" customFormat="1" ht="14.25"/>
    <row r="245" s="38" customFormat="1" ht="14.25"/>
    <row r="246" s="38" customFormat="1" ht="14.25"/>
    <row r="247" s="38" customFormat="1" ht="14.25"/>
    <row r="248" s="38" customFormat="1" ht="14.25"/>
    <row r="249" s="38" customFormat="1" ht="14.25"/>
    <row r="250" s="38" customFormat="1" ht="14.25"/>
    <row r="251" s="38" customFormat="1" ht="14.25"/>
    <row r="252" s="38" customFormat="1" ht="14.25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B18" sqref="B18"/>
    </sheetView>
  </sheetViews>
  <sheetFormatPr defaultColWidth="45.625" defaultRowHeight="14.25"/>
  <cols>
    <col min="1" max="238" width="45.625" style="25" customWidth="1"/>
  </cols>
  <sheetData>
    <row r="1" s="25" customFormat="1" ht="30" customHeight="1">
      <c r="A1" s="29" t="s">
        <v>716</v>
      </c>
    </row>
    <row r="2" spans="1:2" s="26" customFormat="1" ht="34.5" customHeight="1">
      <c r="A2" s="30" t="s">
        <v>717</v>
      </c>
      <c r="B2" s="31" t="s">
        <v>487</v>
      </c>
    </row>
    <row r="3" spans="1:2" s="27" customFormat="1" ht="21" customHeight="1">
      <c r="A3" s="32" t="s">
        <v>718</v>
      </c>
      <c r="B3" s="33">
        <f>SUM(B4:B8)</f>
        <v>1604</v>
      </c>
    </row>
    <row r="4" spans="1:2" s="27" customFormat="1" ht="21" customHeight="1">
      <c r="A4" s="34" t="s">
        <v>719</v>
      </c>
      <c r="B4" s="33">
        <v>650</v>
      </c>
    </row>
    <row r="5" spans="1:2" s="27" customFormat="1" ht="21" customHeight="1">
      <c r="A5" s="34" t="s">
        <v>720</v>
      </c>
      <c r="B5" s="35">
        <v>725</v>
      </c>
    </row>
    <row r="6" spans="1:2" s="25" customFormat="1" ht="21" customHeight="1">
      <c r="A6" s="34" t="s">
        <v>721</v>
      </c>
      <c r="B6" s="35">
        <v>4613</v>
      </c>
    </row>
    <row r="7" spans="1:2" s="28" customFormat="1" ht="21" customHeight="1">
      <c r="A7" s="34" t="s">
        <v>722</v>
      </c>
      <c r="B7" s="36">
        <v>2</v>
      </c>
    </row>
    <row r="8" spans="1:2" s="28" customFormat="1" ht="21" customHeight="1">
      <c r="A8" s="34" t="s">
        <v>723</v>
      </c>
      <c r="B8" s="36">
        <v>-4386</v>
      </c>
    </row>
    <row r="9" s="25" customFormat="1" ht="12.75">
      <c r="B9" s="37"/>
    </row>
    <row r="10" s="25" customFormat="1" ht="12.75">
      <c r="B10" s="3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null,null,总收发</cp:lastModifiedBy>
  <dcterms:created xsi:type="dcterms:W3CDTF">2019-03-04T00:34:18Z</dcterms:created>
  <dcterms:modified xsi:type="dcterms:W3CDTF">2021-05-20T02:24:09Z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